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K:\FB20x\201\Gremien\Extern\AG LFS\Schulungen\Auftaktveranstaltungen RV3\Lernplattform\Kalkulationsunterlagen\Rahmenvertrag 3\"/>
    </mc:Choice>
  </mc:AlternateContent>
  <xr:revisionPtr revIDLastSave="0" documentId="8_{C31F9BAB-1589-4255-8F6D-CDBF81EE02C5}" xr6:coauthVersionLast="47" xr6:coauthVersionMax="47" xr10:uidLastSave="{00000000-0000-0000-0000-000000000000}"/>
  <bookViews>
    <workbookView xWindow="-108" yWindow="-108" windowWidth="23256" windowHeight="14016" xr2:uid="{00000000-000D-0000-FFFF-FFFF00000000}"/>
  </bookViews>
  <sheets>
    <sheet name="Stammdaten" sheetId="1" r:id="rId1"/>
    <sheet name="Kostenermittlung" sheetId="2" r:id="rId2"/>
    <sheet name="Berechnung Aufschlag Vergütung" sheetId="6" r:id="rId3"/>
  </sheets>
  <definedNames>
    <definedName name="_xlnm.Print_Area" localSheetId="2">'Berechnung Aufschlag Vergütung'!$A$1:$Y$64</definedName>
    <definedName name="_xlnm.Print_Area" localSheetId="1">Kostenermittlung!$A$1:$Z$72</definedName>
    <definedName name="_xlnm.Print_Area" localSheetId="0">Stammdaten!$A$1:$F$39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43" i="2" l="1"/>
  <c r="K42" i="2"/>
  <c r="K41" i="2"/>
  <c r="F48" i="2"/>
  <c r="M47" i="2" l="1"/>
  <c r="X62" i="6" s="1"/>
  <c r="H51" i="6"/>
  <c r="H49" i="6"/>
  <c r="H44" i="6"/>
  <c r="H45" i="6" s="1"/>
  <c r="H31" i="6"/>
  <c r="H32" i="6"/>
  <c r="H33" i="6" s="1"/>
  <c r="H28" i="6"/>
  <c r="F9" i="6"/>
  <c r="I8" i="6"/>
  <c r="F8" i="6"/>
  <c r="F5" i="6"/>
  <c r="F4" i="6"/>
  <c r="Q1" i="6"/>
  <c r="I48" i="2"/>
  <c r="H30" i="1"/>
  <c r="Q62" i="6" l="1"/>
  <c r="U62" i="6"/>
  <c r="H34" i="6"/>
  <c r="H35" i="6" s="1"/>
  <c r="U35" i="6" s="1"/>
  <c r="H52" i="6"/>
  <c r="H48" i="6"/>
  <c r="H53" i="6" l="1"/>
  <c r="H54" i="6" l="1"/>
  <c r="X54" i="6" s="1"/>
  <c r="Q1" i="2"/>
  <c r="K58" i="2"/>
  <c r="M48" i="2"/>
  <c r="M54" i="2" l="1"/>
  <c r="M58" i="2" s="1"/>
  <c r="H29" i="2" l="1"/>
  <c r="U16" i="2" l="1"/>
  <c r="Q16" i="2"/>
  <c r="X15" i="2"/>
  <c r="I8" i="2"/>
  <c r="F5" i="2"/>
  <c r="F9" i="2"/>
  <c r="F8" i="2"/>
  <c r="F4" i="2"/>
  <c r="I29" i="2"/>
  <c r="K27" i="2"/>
  <c r="M27" i="2" s="1"/>
  <c r="Q48" i="2" l="1"/>
  <c r="Q58" i="2"/>
  <c r="Q13" i="6" s="1"/>
  <c r="U48" i="2"/>
  <c r="U58" i="2"/>
  <c r="X16" i="2"/>
  <c r="K29" i="2"/>
  <c r="M29" i="2" s="1"/>
  <c r="M30" i="2" s="1"/>
  <c r="U25" i="6" l="1"/>
  <c r="M33" i="2"/>
  <c r="H41" i="2" s="1"/>
  <c r="X48" i="2"/>
  <c r="X58" i="2"/>
  <c r="X41" i="6" s="1"/>
  <c r="H46" i="2" l="1"/>
  <c r="M46" i="2"/>
  <c r="X45" i="6"/>
  <c r="X56" i="6" s="1"/>
  <c r="H56" i="6"/>
  <c r="U28" i="6"/>
  <c r="U37" i="6" s="1"/>
  <c r="H37" i="6"/>
  <c r="Q50" i="2"/>
  <c r="Q54" i="2" s="1"/>
  <c r="X58" i="6" l="1"/>
  <c r="X60" i="6" s="1"/>
  <c r="X50" i="2"/>
  <c r="X54" i="2" s="1"/>
  <c r="U50" i="2" l="1"/>
  <c r="U54"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Gerland, Stefan</author>
  </authors>
  <commentList>
    <comment ref="F23" authorId="0" shapeId="0" xr:uid="{C3AF49F7-147C-4E01-BF51-A7EFC59E4353}">
      <text>
        <r>
          <rPr>
            <sz val="9"/>
            <color indexed="81"/>
            <rFont val="Segoe UI"/>
            <charset val="1"/>
          </rPr>
          <t xml:space="preserve">kalendertäglicher Betrag aus der Vergütungsvereinbarung gesondert vorgehaltene Flächen Pkt. 4.1
</t>
        </r>
      </text>
    </comment>
    <comment ref="F24" authorId="0" shapeId="0" xr:uid="{E31D9386-EFD9-4AA5-AE75-1FEC23F5977E}">
      <text>
        <r>
          <rPr>
            <sz val="9"/>
            <color indexed="81"/>
            <rFont val="Segoe UI"/>
            <charset val="1"/>
          </rPr>
          <t xml:space="preserve">kalendertäglicher Betrag aus dem Berechnungsblatt zur Vergütungsvereinbarung Flächen Pkt. 2.2 
</t>
        </r>
      </text>
    </comment>
    <comment ref="F25" authorId="0" shapeId="0" xr:uid="{E0A5081C-D059-4FF9-9295-E0D2AC5F8D81}">
      <text>
        <r>
          <rPr>
            <sz val="9"/>
            <color indexed="81"/>
            <rFont val="Segoe UI"/>
            <charset val="1"/>
          </rPr>
          <t xml:space="preserve">Abrechnungstage aus der Vergütungsvereinbarung gesondert vorgehaltene Flächen Pkt. 4.2
</t>
        </r>
      </text>
    </comment>
    <comment ref="F26" authorId="0" shapeId="0" xr:uid="{1637AEC4-379F-4984-8447-E73A588670FA}">
      <text>
        <r>
          <rPr>
            <sz val="9"/>
            <color indexed="81"/>
            <rFont val="Segoe UI"/>
            <charset val="1"/>
          </rPr>
          <t xml:space="preserve">aus der jährlichen Dokumentation  der Leistungserbringung - Anzahl der Leistungsberechtigten (LB) die in dem betroffenen Gebäude die gesondert vorgehaltenen Flächen nutzen
</t>
        </r>
      </text>
    </comment>
    <comment ref="F27" authorId="0" shapeId="0" xr:uid="{17076B5F-5A5E-4E3B-BE4D-FC87D96B4943}">
      <text>
        <r>
          <rPr>
            <sz val="9"/>
            <color indexed="81"/>
            <rFont val="Segoe UI"/>
            <charset val="1"/>
          </rPr>
          <t xml:space="preserve">monatlicher "Kaltmietenanteil" bei üKdU aus den letzten Angaben zur Fortschreibung der Vergütung, andernfalls durch Vorlage der aktuellen Mietkostenberechnung durch den Leistungserbringer
</t>
        </r>
      </text>
    </comment>
    <comment ref="F28" authorId="0" shapeId="0" xr:uid="{38DEBA60-719F-4709-8EDA-D392FC6F78CF}">
      <text>
        <r>
          <rPr>
            <sz val="9"/>
            <color indexed="81"/>
            <rFont val="Segoe UI"/>
            <family val="2"/>
          </rPr>
          <t xml:space="preserve">Verwaltungskostenpauschale aus dem aktuellen Tarifbeschluss der Eingliederungshilfekommission
</t>
        </r>
      </text>
    </comment>
    <comment ref="F29" authorId="0" shapeId="0" xr:uid="{6137B014-5E15-40E7-94D0-F797F27B842D}">
      <text>
        <r>
          <rPr>
            <sz val="9"/>
            <color indexed="81"/>
            <rFont val="Segoe UI"/>
            <family val="2"/>
          </rPr>
          <t xml:space="preserve">aus § 5 der Leistungsvereinbarung über Assistenzleistungen der Sozialen Teilhabe - die von dem Wert B 2 von der Maßnahme betroffenen Wohneinheiten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Gerland, Stefan</author>
  </authors>
  <commentList>
    <comment ref="M15" authorId="0" shapeId="0" xr:uid="{1594608F-D16D-42A9-A8C4-4E31296DBF50}">
      <text>
        <r>
          <rPr>
            <sz val="9"/>
            <color indexed="81"/>
            <rFont val="Arial"/>
            <family val="2"/>
          </rPr>
          <t>Werte aus Trennungsdatei oder letzten Vereinbarung</t>
        </r>
        <r>
          <rPr>
            <sz val="9"/>
            <color indexed="81"/>
            <rFont val="Segoe UI"/>
            <family val="2"/>
          </rPr>
          <t xml:space="preserve">
</t>
        </r>
      </text>
    </comment>
    <comment ref="Q15" authorId="0" shapeId="0" xr:uid="{9AAB06A6-5AF8-4FA5-BBE5-2C26003F5893}">
      <text>
        <r>
          <rPr>
            <sz val="9"/>
            <color indexed="81"/>
            <rFont val="Arial"/>
            <family val="2"/>
          </rPr>
          <t>Werte aus Trennungsdatei oder letzten Vereinbarung</t>
        </r>
        <r>
          <rPr>
            <sz val="9"/>
            <color indexed="81"/>
            <rFont val="Segoe UI"/>
            <family val="2"/>
          </rPr>
          <t xml:space="preserve">
</t>
        </r>
      </text>
    </comment>
    <comment ref="U15" authorId="0" shapeId="0" xr:uid="{32158DE0-9A58-48D2-91DC-86002B2C5D00}">
      <text>
        <r>
          <rPr>
            <sz val="9"/>
            <color indexed="81"/>
            <rFont val="Arial"/>
            <family val="2"/>
          </rPr>
          <t>Werte aus Trennungsdatei oder letzten Vereinbarung</t>
        </r>
        <r>
          <rPr>
            <sz val="9"/>
            <color indexed="81"/>
            <rFont val="Segoe UI"/>
            <family val="2"/>
          </rPr>
          <t xml:space="preserve">
</t>
        </r>
      </text>
    </comment>
    <comment ref="K44" authorId="0" shapeId="0" xr:uid="{D8D7ACE3-FB7D-4494-A56D-CFB8163F1769}">
      <text>
        <r>
          <rPr>
            <sz val="9"/>
            <color indexed="81"/>
            <rFont val="Arial"/>
            <family val="2"/>
          </rPr>
          <t>Hier ist der Wert gemäß den Regelungen nach Anlage 6 - 5.1.1 zuzüglich 4% (fixe Amortistaion) einzutragen</t>
        </r>
        <r>
          <rPr>
            <sz val="9"/>
            <color indexed="81"/>
            <rFont val="Segoe UI"/>
            <family val="2"/>
          </rPr>
          <t xml:space="preserve">
</t>
        </r>
      </text>
    </comment>
    <comment ref="H47" authorId="0" shapeId="0" xr:uid="{B798B15C-DB7D-4D7C-8AFE-28DF7105BAD3}">
      <text>
        <r>
          <rPr>
            <sz val="9"/>
            <color indexed="81"/>
            <rFont val="Segoe UI"/>
            <family val="2"/>
          </rPr>
          <t xml:space="preserve">Der Wert aus Zelle H 47 ist zu übernehmen, sofern die Vertragsparteien keine Änderung der Laufzeit vereinbaren möchten. Eine einvernehmlich veränderten Laufzeit kann nur im Rahmen der o.g. Kategorien von 8 / 16 / 25 oder 33 Jahren erfolgen. Die der Laufzeit zugeordnete Amortisaionsquote ist hier einzutragen. Andere Werte können nicht berücksichtigt werden. </t>
        </r>
        <r>
          <rPr>
            <b/>
            <sz val="9"/>
            <color indexed="81"/>
            <rFont val="Segoe UI"/>
            <family val="2"/>
          </rPr>
          <t>Achtung zuerst ist eine Eintragung in Zelle K45 erforderlich</t>
        </r>
        <r>
          <rPr>
            <sz val="9"/>
            <color indexed="81"/>
            <rFont val="Segoe UI"/>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Gerland, Stefan</author>
  </authors>
  <commentList>
    <comment ref="H50" authorId="0" shapeId="0" xr:uid="{56D78627-EE62-4926-B6C9-4CF847CC0B1E}">
      <text>
        <r>
          <rPr>
            <sz val="9"/>
            <color indexed="81"/>
            <rFont val="Segoe UI"/>
            <family val="2"/>
          </rPr>
          <t xml:space="preserve">Einrichtungen, die keine übersteigende KdU vereinbart haben und den "Spielraum" bis zur Angemessenheitsgrenze Wohnraumkosten (Vergleichsmiete) genutzt haben tragen hier ihre tatsächliche Kaltmiete ein. Einrichtungen für die eine undifferenzierte Warmmiete (Vergleichsmiete) vereinbart wurde tragen hier bitte einen Vorschlag für einen Kaltmietanteil ein, über den es sich noch mit dem Leistungsträger noch zu verständigen gilt. Ggf. kann das Verhältnis aus der "Trennungsdatei" herangezogen werden.
</t>
        </r>
      </text>
    </comment>
  </commentList>
</comments>
</file>

<file path=xl/sharedStrings.xml><?xml version="1.0" encoding="utf-8"?>
<sst xmlns="http://schemas.openxmlformats.org/spreadsheetml/2006/main" count="189" uniqueCount="160">
  <si>
    <t>1. Angaben zum Leistungserbringer</t>
  </si>
  <si>
    <t>Leistungserbringer-ZAD</t>
  </si>
  <si>
    <t>Name</t>
  </si>
  <si>
    <t>Straße</t>
  </si>
  <si>
    <t>PLZ / Ort</t>
  </si>
  <si>
    <t>Ansprechpartner</t>
  </si>
  <si>
    <t>Telefon</t>
  </si>
  <si>
    <t>Telefax</t>
  </si>
  <si>
    <t>E-Mail</t>
  </si>
  <si>
    <t>Spitzenverband</t>
  </si>
  <si>
    <t>Landkreis / kreisfreie Stadt</t>
  </si>
  <si>
    <t>Hiermit bestätigen wir die Vollständigkeit und Richtigkeit der vorgelegten Kalkulationsunterlagen.</t>
  </si>
  <si>
    <t>Ort und Datum:</t>
  </si>
  <si>
    <t>Stempel und Unterschrift des Leistungserbringers</t>
  </si>
  <si>
    <t>Leistungserbringer:</t>
  </si>
  <si>
    <t>ZADT:</t>
  </si>
  <si>
    <t>Name / Adresse:</t>
  </si>
  <si>
    <t>Besondere Wohnform:</t>
  </si>
  <si>
    <t>ZADE:</t>
  </si>
  <si>
    <t>Az.:</t>
  </si>
  <si>
    <t>Name / Adresse</t>
  </si>
  <si>
    <t>1.</t>
  </si>
  <si>
    <t>prozentuale Aufteilung</t>
  </si>
  <si>
    <t>2.</t>
  </si>
  <si>
    <t>Basiswert / 
m² *)</t>
  </si>
  <si>
    <t>Aktueller Wert / m² *)</t>
  </si>
  <si>
    <t>2.1.</t>
  </si>
  <si>
    <t>Fortschreibung Indexwerte</t>
  </si>
  <si>
    <t>Datenstand Indexwerte:</t>
  </si>
  <si>
    <t>Indexwerte</t>
  </si>
  <si>
    <t>2.2.</t>
  </si>
  <si>
    <t>2.3.</t>
  </si>
  <si>
    <t>Kostengruppe 700 über Richtwert hinaus (%-Wert = Basis NGF aus 1.1.**, Kosten insges.: Basis NGF aus 1.2.):</t>
  </si>
  <si>
    <t>2.4.</t>
  </si>
  <si>
    <t>Text</t>
  </si>
  <si>
    <t>2.5.</t>
  </si>
  <si>
    <t>Insgesamt jährlich</t>
  </si>
  <si>
    <t>abzgl. öffentlicher Förderungen =&gt; Bitte benennen</t>
  </si>
  <si>
    <t xml:space="preserve"> =&gt; </t>
  </si>
  <si>
    <t>3.</t>
  </si>
  <si>
    <t>4.</t>
  </si>
  <si>
    <t>5.</t>
  </si>
  <si>
    <t>6.</t>
  </si>
  <si>
    <t>Für den Leistungserbringer:</t>
  </si>
  <si>
    <t>Für den Träger der Eingliederungshilfe:</t>
  </si>
  <si>
    <t>*)</t>
  </si>
  <si>
    <t>Kostenrichtwerte aus dem gemeinsamen Informationsblatt des Hessischen Ministeriums der Finanzen, des Hessischen Sozialministeriums und des LWV Hessen aus dem Jahr 2011 in der jeweils gültigen Höhe auf Basis des Baupreisindizes Neubau (konventionelle Bauart) von Wohn- und Nichtwohngebäuden einschließlich Umsatzsteuer - Deutschland insgesamt (Destatis).</t>
  </si>
  <si>
    <t>**)</t>
  </si>
  <si>
    <t>Das Volumen der zusätzlichen Investitionen in der Kostengruppe 700 (Baunebenkosten) errechnet sich anhand eines prozentualen Zuschlags auf den Kostenrichtwert. Die Höhe des prozentualen Zuschlags ist abhängig von der Größe der Nettogrundfläche in Abschnitt 1.1. Für den Zuschlag werden die nachfolgenden Korridore zugrunde gelegt:
bis 600m² = 11%
601m² bis 800m² = 10%
801m" bis 1.000 m² = 9%
1.001m² bis 1.200m² = 8%
1.201m² bis 1.600m² = 7%
ab 1.601m² = 6%</t>
  </si>
  <si>
    <t>1.1</t>
  </si>
  <si>
    <t>II. 
Flächen / Kosten
Gesondert vorgehaltene Flächen</t>
  </si>
  <si>
    <t>Nettogrundfläche (NGF) des betroffenen Gebäudes ohne fremdgenutzte Flächen</t>
  </si>
  <si>
    <t>Baukosten / m² (Akt. Richtwert; Rundung auf 10 €-Schritte, Kosten insges. = Basis NGF in 1.3.)</t>
  </si>
  <si>
    <t>Weitere Kosten pauschal mit 5% der Baukosten bewertet</t>
  </si>
  <si>
    <t>Berechnung der fiktiven Neubaukosten für das Gebäude:</t>
  </si>
  <si>
    <t>Beschreibung</t>
  </si>
  <si>
    <t>Bruttogesamt</t>
  </si>
  <si>
    <t>Prozent von Neubaukosten</t>
  </si>
  <si>
    <t>Grundstück</t>
  </si>
  <si>
    <t>Herrichten und Erschließen</t>
  </si>
  <si>
    <t>Bauwerk/Baukonstruktion</t>
  </si>
  <si>
    <t>Technische Anlage / Installation</t>
  </si>
  <si>
    <t>Außenanlagen</t>
  </si>
  <si>
    <t>Ausstattung / Gerät</t>
  </si>
  <si>
    <t>Baunebenkosten / Sonstiges</t>
  </si>
  <si>
    <t>200 - 700</t>
  </si>
  <si>
    <t>Gesamtsumme brutto</t>
  </si>
  <si>
    <t>Abgestimmte Baukosten der Maßnahme nach DIN 276:</t>
  </si>
  <si>
    <t>Amortisations-quote</t>
  </si>
  <si>
    <t>bis 50 %</t>
  </si>
  <si>
    <t>bis 75 %</t>
  </si>
  <si>
    <t>ab 75%</t>
  </si>
  <si>
    <t>bis 25 %</t>
  </si>
  <si>
    <t>3.1</t>
  </si>
  <si>
    <t>3.2</t>
  </si>
  <si>
    <t>5.1</t>
  </si>
  <si>
    <t>5.1.1</t>
  </si>
  <si>
    <t>5.2</t>
  </si>
  <si>
    <t>6.1</t>
  </si>
  <si>
    <t>6.1.1</t>
  </si>
  <si>
    <t>6.1.2</t>
  </si>
  <si>
    <t>6.2</t>
  </si>
  <si>
    <t>6.3</t>
  </si>
  <si>
    <t>Baukosten des Gebäudes abzüglich öffentliche Förderungen</t>
  </si>
  <si>
    <t>1.1.1</t>
  </si>
  <si>
    <t>3.3</t>
  </si>
  <si>
    <t>Amortisationsquote</t>
  </si>
  <si>
    <t>zusätzliche Investitionskosten Strukturflächen</t>
  </si>
  <si>
    <t>gesondert vor-gehaltene Flächen</t>
  </si>
  <si>
    <t>der Vergütung zugrundliegende Abrechnungstage</t>
  </si>
  <si>
    <t>Wohnraumflächen</t>
  </si>
  <si>
    <t>von der Maßnahme betroffene Wohneinheiten</t>
  </si>
  <si>
    <r>
      <t xml:space="preserve">vereinbarte Wohnraumkosten  - </t>
    </r>
    <r>
      <rPr>
        <b/>
        <sz val="11"/>
        <rFont val="Arial"/>
        <family val="2"/>
      </rPr>
      <t>Kaltmietenanteil</t>
    </r>
  </si>
  <si>
    <t>kalendertägliche Vergütung Investitionskosten gesondert vorgeh. Flächen</t>
  </si>
  <si>
    <t>jährliche Vergütung Investitionskosten gesondert vorgeh. Flächen Gebäude</t>
  </si>
  <si>
    <t>zusätzliche Wohnraumbezogene Investitionskosten</t>
  </si>
  <si>
    <r>
      <t xml:space="preserve">vereinbarte Wohnraumkosten - </t>
    </r>
    <r>
      <rPr>
        <b/>
        <sz val="11"/>
        <rFont val="Arial"/>
        <family val="2"/>
      </rPr>
      <t>Kaltmietanteil</t>
    </r>
  </si>
  <si>
    <t>darin enthaltener Verwaltungskostenanteil</t>
  </si>
  <si>
    <t>darin enthaltene Verwaltungskosten</t>
  </si>
  <si>
    <r>
      <t>vereinbarte Wohnraumkosten -</t>
    </r>
    <r>
      <rPr>
        <b/>
        <sz val="11"/>
        <rFont val="Arial"/>
        <family val="2"/>
      </rPr>
      <t xml:space="preserve"> Kaltmietanteil </t>
    </r>
    <r>
      <rPr>
        <sz val="11"/>
        <rFont val="Arial"/>
        <family val="2"/>
      </rPr>
      <t>ohne Verwaltungskosten</t>
    </r>
  </si>
  <si>
    <r>
      <t xml:space="preserve">jährliche Wohnraumkosten - </t>
    </r>
    <r>
      <rPr>
        <b/>
        <sz val="11"/>
        <color theme="1"/>
        <rFont val="Arial"/>
        <family val="2"/>
      </rPr>
      <t>Kaltmietanteil</t>
    </r>
    <r>
      <rPr>
        <sz val="11"/>
        <color theme="1"/>
        <rFont val="Arial"/>
        <family val="2"/>
      </rPr>
      <t xml:space="preserve"> ohne Verwaltungskosten</t>
    </r>
  </si>
  <si>
    <t>zzgl. pauschaler Zuschlag für Ausfallwagnis (inkl. Auslastung)</t>
  </si>
  <si>
    <t>6.4</t>
  </si>
  <si>
    <t>Berechnung der zusätzlichen Investitionskosten Wohnraumkosten</t>
  </si>
  <si>
    <t>kalendertägliche Vergütung gesondert vorgehaltene Flächen</t>
  </si>
  <si>
    <t>LB die in dem betroffenen Gebäude die gesondert vorgeh. Flächen nutzen</t>
  </si>
  <si>
    <t>Von der Maßnahme betroffene vereinbarte Flächen des Gebäudes</t>
  </si>
  <si>
    <t xml:space="preserve">Fiktive Neubaukosten des Gebäudes </t>
  </si>
  <si>
    <t>Laufzeit der Vereinbarung</t>
  </si>
  <si>
    <t>Berechnung Eigenbeteiligung</t>
  </si>
  <si>
    <t>Eigenanteil</t>
  </si>
  <si>
    <t>der Vergütung  zugrundliegende Abrechnungstage</t>
  </si>
  <si>
    <t>5.2.1</t>
  </si>
  <si>
    <t>5.2.2</t>
  </si>
  <si>
    <t>5.2.3</t>
  </si>
  <si>
    <t>5.2.4</t>
  </si>
  <si>
    <t>kalendertäglicher Aufschlag gesondert vorgehaltene Flächen</t>
  </si>
  <si>
    <t>kalkulatorische jährliche Abrechnungstage für das Gebäude</t>
  </si>
  <si>
    <t>kalendertäglich</t>
  </si>
  <si>
    <t>monatlich</t>
  </si>
  <si>
    <t>6.2.1</t>
  </si>
  <si>
    <t>6.2.2</t>
  </si>
  <si>
    <t>6.2.3</t>
  </si>
  <si>
    <t>6.2.4</t>
  </si>
  <si>
    <t>6.2.5</t>
  </si>
  <si>
    <t>6.5</t>
  </si>
  <si>
    <t>6.2.6</t>
  </si>
  <si>
    <r>
      <t xml:space="preserve">tatsächl. dem LB in Rechnung gestellte Wohnraumkosten - </t>
    </r>
    <r>
      <rPr>
        <b/>
        <sz val="11"/>
        <rFont val="Arial"/>
        <family val="2"/>
      </rPr>
      <t>Kaltmietanteil</t>
    </r>
  </si>
  <si>
    <t>monatlicher Aufschlag "Kaltmiete" insgesamt:</t>
  </si>
  <si>
    <t>Aktenzeichen gesondert vorgehaltene Flächen</t>
  </si>
  <si>
    <t>Inbetriebnahme ab</t>
  </si>
  <si>
    <t>Allgemeine Angaben zum Leistungserbringer und der Besonderen Wohnform und / oder gesondert vorgehaltenen Flächen zur  Ermittlung des Investitionsbetrages für die Strukturkosten, gesondert vorgehaltenen Flächen und Wohnraumkosten</t>
  </si>
  <si>
    <t>Bemessung der zusätzlichen Investitionskosten gemäß Anlage 6 Ziffer 5</t>
  </si>
  <si>
    <t>Berechnungsbogen zur Ermittlung der Kosten bei Investitionen im Bestand gemäß Anlage 6 zu Nummer 3.10</t>
  </si>
  <si>
    <t>Kontengruppe</t>
  </si>
  <si>
    <t>Berechnung der zusätzlichen Investitionskosten Gesondert vorgehaltene Flächen</t>
  </si>
  <si>
    <t>jährlich abrechenbare Monatsmieten für das Gebäude</t>
  </si>
  <si>
    <t>III.                      Wohnraumbezo-gene Flächen / Kosten</t>
  </si>
  <si>
    <t>6.6</t>
  </si>
  <si>
    <t xml:space="preserve">Lauzeit der Vereinbarungen: </t>
  </si>
  <si>
    <t>der Aufschlag wird berechnet für</t>
  </si>
  <si>
    <t>Aktenzeichen Assistenzleistungen</t>
  </si>
  <si>
    <t>Az. übersteigende Kosten der Unterkunft (KdU)</t>
  </si>
  <si>
    <t>ZAD Ort der Leistungserbringung</t>
  </si>
  <si>
    <t>2. Angaben zum Ort der Leistungserbringung (betroffenes Gebäude)</t>
  </si>
  <si>
    <t>jährlich</t>
  </si>
  <si>
    <t>5.2.5</t>
  </si>
  <si>
    <t>Eigenanteil jährlich</t>
  </si>
  <si>
    <t>6.2.7</t>
  </si>
  <si>
    <t>Eigenanteil aus Kaltmiete ohne Verwaltungskosten</t>
  </si>
  <si>
    <t>monatlicher Aufschlag  - Kaltmietanteil ohne Wagnis und Auslastung</t>
  </si>
  <si>
    <t>vereinbarte Amortisation/Laufzeit</t>
  </si>
  <si>
    <t>rechnerisch Amortisation/Laufzeit</t>
  </si>
  <si>
    <t xml:space="preserve">Die Refinanzierung des genannten jährlichen Betrages ist aus der Vergütung der Assistenzleistung (qA und/oder kA) sicherzustellen. Dabei sind insbesondere stärkere Schwankungen im Leistungsumfang der Assistenzleistungen bei der "Neufestsetzung" des Stundensatzes zu berücksichtigen. Eine Automatisierung des Rechenweges ist daher nicht möglich. Leistungsträger und Leistungserbringer verständigen sich über eine sachgerechte Berücksichtigung. </t>
  </si>
  <si>
    <t>Zusätzliche Investitionskosten Gesondert vorgehaltene Flächen</t>
  </si>
  <si>
    <t>III.              Wohnraumbezo-gene Flächen / Kosten</t>
  </si>
  <si>
    <t>Die Richtigkeit der Angaben wird hiermit bestätigt. Beide Vertragsparteien sind sich darüber einig, dass die in dieser Berechnung ermittelten Beträge der Wohnraumkosten und die sich daraus ergebenden übersteigenden Kosten der Unterkunft ab dem Datum der neuen Vereinbarung bindend sind.</t>
  </si>
  <si>
    <t>5.3</t>
  </si>
  <si>
    <t>Einrichtungen, die keine übersteigende KdU vereinbart haben und den "Spielraum" bis zur Angemessenheitsgrenze Wohnraumkosten (Vergleichsmiete) genutzt haben tragen hier ihre tatsächliche Kaltmiete ein. Einrichtungen für die eine undifferenzierte Warmmiete (Vergleichsmiete) vereinbart wurde tragen hier bitte einen Vorschlag für einen Kaltmietanteil ein, über den es sich noch mit dem Leistungsträger noch zu verständigen gilt. Ggf. kann das Verhältnis aus der "Trennungsdatei" herangezogen werden.</t>
  </si>
  <si>
    <t>Eintragung sofern abweichend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</si>
</sst>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4" formatCode="_-* #,##0.00\ &quot;€&quot;_-;\-* #,##0.00\ &quot;€&quot;_-;_-* &quot;-&quot;??\ &quot;€&quot;_-;_-@_-"/>
    <numFmt numFmtId="43" formatCode="_-* #,##0.00_-;\-* #,##0.00_-;_-* &quot;-&quot;??_-;_-@_-"/>
    <numFmt numFmtId="164" formatCode="#,##0.00\ &quot;m²&quot;"/>
    <numFmt numFmtId="165" formatCode="#,##0.00\ &quot;€&quot;"/>
    <numFmt numFmtId="166" formatCode="[$-407]mmm/\ yy;@"/>
    <numFmt numFmtId="167" formatCode="0.0"/>
    <numFmt numFmtId="168" formatCode="#,##0\ &quot;€&quot;"/>
    <numFmt numFmtId="169" formatCode="_-* #,##0_-;\-* #,##0_-;_-* &quot;-&quot;??_-;_-@_-"/>
    <numFmt numFmtId="170" formatCode="_-* #,##0.00\ [$€-407]_-;\-* #,##0.00\ [$€-407]_-;_-* &quot;-&quot;??\ [$€-407]_-;_-@_-"/>
    <numFmt numFmtId="171" formatCode="0\ &quot;Jahre&quot;"/>
  </numFmts>
  <fonts count="29" x14ac:knownFonts="1">
    <font>
      <sz val="11"/>
      <color theme="1"/>
      <name val="Calibri"/>
      <family val="2"/>
      <scheme val="minor"/>
    </font>
    <font>
      <sz val="10"/>
      <name val="Arial"/>
      <family val="2"/>
    </font>
    <font>
      <b/>
      <sz val="14"/>
      <name val="Arial"/>
      <family val="2"/>
    </font>
    <font>
      <b/>
      <sz val="10"/>
      <name val="Arial"/>
      <family val="2"/>
    </font>
    <font>
      <sz val="11"/>
      <name val="Arial"/>
      <family val="2"/>
    </font>
    <font>
      <sz val="12"/>
      <name val="Arial"/>
      <family val="2"/>
    </font>
    <font>
      <sz val="14"/>
      <name val="Arial"/>
      <family val="2"/>
    </font>
    <font>
      <b/>
      <sz val="12"/>
      <name val="Arial"/>
      <family val="2"/>
    </font>
    <font>
      <b/>
      <sz val="14"/>
      <color theme="1"/>
      <name val="Arial"/>
      <family val="2"/>
    </font>
    <font>
      <b/>
      <sz val="14"/>
      <color theme="1"/>
      <name val="Calibri"/>
      <family val="2"/>
      <scheme val="minor"/>
    </font>
    <font>
      <sz val="11"/>
      <color theme="1"/>
      <name val="Arial"/>
      <family val="2"/>
    </font>
    <font>
      <i/>
      <sz val="11"/>
      <color theme="1"/>
      <name val="Arial"/>
      <family val="2"/>
    </font>
    <font>
      <sz val="11"/>
      <color theme="1"/>
      <name val="Calibri"/>
      <family val="2"/>
      <scheme val="minor"/>
    </font>
    <font>
      <b/>
      <sz val="11"/>
      <color theme="1"/>
      <name val="Arial"/>
      <family val="2"/>
    </font>
    <font>
      <b/>
      <sz val="11"/>
      <name val="Arial"/>
      <family val="2"/>
    </font>
    <font>
      <b/>
      <sz val="10"/>
      <color rgb="FFFF0000"/>
      <name val="Arial"/>
      <family val="2"/>
    </font>
    <font>
      <b/>
      <sz val="11"/>
      <color theme="1"/>
      <name val="Calibri"/>
      <family val="2"/>
      <scheme val="minor"/>
    </font>
    <font>
      <b/>
      <sz val="10"/>
      <color rgb="FF00B050"/>
      <name val="Arial"/>
      <family val="2"/>
    </font>
    <font>
      <sz val="11"/>
      <color rgb="FF00B050"/>
      <name val="Arial"/>
      <family val="2"/>
    </font>
    <font>
      <sz val="11"/>
      <color rgb="FFFF0000"/>
      <name val="Arial"/>
      <family val="2"/>
    </font>
    <font>
      <sz val="10"/>
      <color rgb="FFFF0000"/>
      <name val="Arial"/>
      <family val="2"/>
    </font>
    <font>
      <b/>
      <u/>
      <sz val="12"/>
      <name val="Arial"/>
      <family val="2"/>
    </font>
    <font>
      <sz val="11"/>
      <color theme="0"/>
      <name val="Arial"/>
      <family val="2"/>
    </font>
    <font>
      <sz val="12"/>
      <color theme="1"/>
      <name val="Arial"/>
      <family val="2"/>
    </font>
    <font>
      <sz val="8"/>
      <name val="Calibri"/>
      <family val="2"/>
      <scheme val="minor"/>
    </font>
    <font>
      <sz val="9"/>
      <color indexed="81"/>
      <name val="Segoe UI"/>
      <charset val="1"/>
    </font>
    <font>
      <sz val="9"/>
      <color indexed="81"/>
      <name val="Segoe UI"/>
      <family val="2"/>
    </font>
    <font>
      <b/>
      <sz val="9"/>
      <color indexed="81"/>
      <name val="Segoe UI"/>
      <family val="2"/>
    </font>
    <font>
      <sz val="9"/>
      <color indexed="81"/>
      <name val="Arial"/>
      <family val="2"/>
    </font>
  </fonts>
  <fills count="5">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theme="0"/>
        <bgColor indexed="64"/>
      </patternFill>
    </fill>
  </fills>
  <borders count="60">
    <border>
      <left/>
      <right/>
      <top/>
      <bottom/>
      <diagonal/>
    </border>
    <border>
      <left style="medium">
        <color auto="1"/>
      </left>
      <right/>
      <top style="medium">
        <color auto="1"/>
      </top>
      <bottom style="medium">
        <color auto="1"/>
      </bottom>
      <diagonal/>
    </border>
    <border>
      <left/>
      <right/>
      <top/>
      <bottom style="thin">
        <color auto="1"/>
      </bottom>
      <diagonal/>
    </border>
    <border>
      <left style="thin">
        <color auto="1"/>
      </left>
      <right style="dotted">
        <color auto="1"/>
      </right>
      <top style="thin">
        <color auto="1"/>
      </top>
      <bottom style="dotted">
        <color auto="1"/>
      </bottom>
      <diagonal/>
    </border>
    <border>
      <left style="thin">
        <color auto="1"/>
      </left>
      <right style="dotted">
        <color auto="1"/>
      </right>
      <top style="dotted">
        <color auto="1"/>
      </top>
      <bottom style="dotted">
        <color auto="1"/>
      </bottom>
      <diagonal/>
    </border>
    <border>
      <left style="thin">
        <color auto="1"/>
      </left>
      <right style="dotted">
        <color auto="1"/>
      </right>
      <top style="dotted">
        <color auto="1"/>
      </top>
      <bottom style="thin">
        <color auto="1"/>
      </bottom>
      <diagonal/>
    </border>
    <border>
      <left style="thin">
        <color auto="1"/>
      </left>
      <right style="dashed">
        <color auto="1"/>
      </right>
      <top style="dotted">
        <color auto="1"/>
      </top>
      <bottom style="dashed">
        <color auto="1"/>
      </bottom>
      <diagonal/>
    </border>
    <border>
      <left/>
      <right/>
      <top/>
      <bottom style="dotted">
        <color auto="1"/>
      </bottom>
      <diagonal/>
    </border>
    <border>
      <left/>
      <right/>
      <top style="medium">
        <color auto="1"/>
      </top>
      <bottom style="medium">
        <color auto="1"/>
      </bottom>
      <diagonal/>
    </border>
    <border>
      <left style="dotted">
        <color auto="1"/>
      </left>
      <right style="dotted">
        <color auto="1"/>
      </right>
      <top style="thin">
        <color auto="1"/>
      </top>
      <bottom style="dotted">
        <color auto="1"/>
      </bottom>
      <diagonal/>
    </border>
    <border>
      <left style="dotted">
        <color auto="1"/>
      </left>
      <right style="dotted">
        <color auto="1"/>
      </right>
      <top style="dotted">
        <color auto="1"/>
      </top>
      <bottom style="dotted">
        <color auto="1"/>
      </bottom>
      <diagonal/>
    </border>
    <border>
      <left style="dotted">
        <color auto="1"/>
      </left>
      <right style="dotted">
        <color auto="1"/>
      </right>
      <top style="dotted">
        <color auto="1"/>
      </top>
      <bottom style="thin">
        <color auto="1"/>
      </bottom>
      <diagonal/>
    </border>
    <border>
      <left/>
      <right/>
      <top style="dotted">
        <color auto="1"/>
      </top>
      <bottom style="dashed">
        <color auto="1"/>
      </bottom>
      <diagonal/>
    </border>
    <border>
      <left/>
      <right style="dotted">
        <color auto="1"/>
      </right>
      <top style="dotted">
        <color auto="1"/>
      </top>
      <bottom style="dashed">
        <color auto="1"/>
      </bottom>
      <diagonal/>
    </border>
    <border>
      <left/>
      <right style="medium">
        <color auto="1"/>
      </right>
      <top style="medium">
        <color auto="1"/>
      </top>
      <bottom style="medium">
        <color auto="1"/>
      </bottom>
      <diagonal/>
    </border>
    <border>
      <left style="dotted">
        <color auto="1"/>
      </left>
      <right style="thin">
        <color auto="1"/>
      </right>
      <top style="thin">
        <color auto="1"/>
      </top>
      <bottom style="dotted">
        <color auto="1"/>
      </bottom>
      <diagonal/>
    </border>
    <border>
      <left style="dotted">
        <color auto="1"/>
      </left>
      <right style="thin">
        <color auto="1"/>
      </right>
      <top style="dotted">
        <color auto="1"/>
      </top>
      <bottom style="dotted">
        <color auto="1"/>
      </bottom>
      <diagonal/>
    </border>
    <border>
      <left style="dotted">
        <color auto="1"/>
      </left>
      <right style="thin">
        <color auto="1"/>
      </right>
      <top style="dotted">
        <color auto="1"/>
      </top>
      <bottom style="thin">
        <color auto="1"/>
      </bottom>
      <diagonal/>
    </border>
    <border>
      <left style="dotted">
        <color auto="1"/>
      </left>
      <right/>
      <top style="dotted">
        <color auto="1"/>
      </top>
      <bottom style="dotted">
        <color auto="1"/>
      </bottom>
      <diagonal/>
    </border>
    <border>
      <left/>
      <right/>
      <top style="dotted">
        <color auto="1"/>
      </top>
      <bottom style="dotted">
        <color auto="1"/>
      </bottom>
      <diagonal/>
    </border>
    <border>
      <left/>
      <right style="dotted">
        <color auto="1"/>
      </right>
      <top style="dotted">
        <color auto="1"/>
      </top>
      <bottom style="dotted">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dotted">
        <color auto="1"/>
      </bottom>
      <diagonal/>
    </border>
    <border>
      <left/>
      <right style="thin">
        <color auto="1"/>
      </right>
      <top/>
      <bottom style="dotted">
        <color auto="1"/>
      </bottom>
      <diagonal/>
    </border>
    <border>
      <left style="thin">
        <color auto="1"/>
      </left>
      <right/>
      <top style="dotted">
        <color auto="1"/>
      </top>
      <bottom/>
      <diagonal/>
    </border>
    <border>
      <left/>
      <right/>
      <top style="dotted">
        <color auto="1"/>
      </top>
      <bottom/>
      <diagonal/>
    </border>
    <border>
      <left/>
      <right style="thin">
        <color auto="1"/>
      </right>
      <top style="dotted">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auto="1"/>
      </left>
      <right style="medium">
        <color auto="1"/>
      </right>
      <top style="medium">
        <color auto="1"/>
      </top>
      <bottom style="medium">
        <color auto="1"/>
      </bottom>
      <diagonal/>
    </border>
    <border>
      <left style="thin">
        <color indexed="64"/>
      </left>
      <right style="thin">
        <color indexed="64"/>
      </right>
      <top style="thin">
        <color indexed="64"/>
      </top>
      <bottom style="double">
        <color indexed="64"/>
      </bottom>
      <diagonal/>
    </border>
    <border>
      <left style="thin">
        <color auto="1"/>
      </left>
      <right style="thin">
        <color indexed="64"/>
      </right>
      <top style="dotted">
        <color auto="1"/>
      </top>
      <bottom style="dotted">
        <color auto="1"/>
      </bottom>
      <diagonal/>
    </border>
    <border>
      <left style="dashed">
        <color auto="1"/>
      </left>
      <right/>
      <top/>
      <bottom/>
      <diagonal/>
    </border>
    <border>
      <left/>
      <right style="dotted">
        <color auto="1"/>
      </right>
      <top/>
      <bottom/>
      <diagonal/>
    </border>
    <border>
      <left style="thin">
        <color auto="1"/>
      </left>
      <right style="dashed">
        <color auto="1"/>
      </right>
      <top/>
      <bottom/>
      <diagonal/>
    </border>
    <border>
      <left style="thin">
        <color auto="1"/>
      </left>
      <right style="dashed">
        <color auto="1"/>
      </right>
      <top/>
      <bottom style="dotted">
        <color auto="1"/>
      </bottom>
      <diagonal/>
    </border>
    <border>
      <left/>
      <right style="thin">
        <color auto="1"/>
      </right>
      <top style="dotted">
        <color auto="1"/>
      </top>
      <bottom style="dotted">
        <color auto="1"/>
      </bottom>
      <diagonal/>
    </border>
    <border>
      <left/>
      <right style="dotted">
        <color auto="1"/>
      </right>
      <top style="dotted">
        <color auto="1"/>
      </top>
      <bottom style="thin">
        <color auto="1"/>
      </bottom>
      <diagonal/>
    </border>
    <border>
      <left style="thin">
        <color auto="1"/>
      </left>
      <right/>
      <top style="dotted">
        <color auto="1"/>
      </top>
      <bottom style="dotted">
        <color auto="1"/>
      </bottom>
      <diagonal/>
    </border>
    <border>
      <left style="dashed">
        <color auto="1"/>
      </left>
      <right/>
      <top/>
      <bottom style="dotted">
        <color indexed="64"/>
      </bottom>
      <diagonal/>
    </border>
    <border>
      <left/>
      <right style="dotted">
        <color auto="1"/>
      </right>
      <top/>
      <bottom style="dotted">
        <color indexed="64"/>
      </bottom>
      <diagonal/>
    </border>
    <border>
      <left style="dashed">
        <color auto="1"/>
      </left>
      <right/>
      <top style="dotted">
        <color indexed="64"/>
      </top>
      <bottom style="dotted">
        <color auto="1"/>
      </bottom>
      <diagonal/>
    </border>
    <border>
      <left/>
      <right style="dotted">
        <color auto="1"/>
      </right>
      <top style="dotted">
        <color auto="1"/>
      </top>
      <bottom/>
      <diagonal/>
    </border>
    <border>
      <left style="dotted">
        <color auto="1"/>
      </left>
      <right style="dotted">
        <color auto="1"/>
      </right>
      <top style="dotted">
        <color auto="1"/>
      </top>
      <bottom/>
      <diagonal/>
    </border>
    <border>
      <left/>
      <right/>
      <top style="dotted">
        <color auto="1"/>
      </top>
      <bottom style="thin">
        <color auto="1"/>
      </bottom>
      <diagonal/>
    </border>
    <border>
      <left style="thin">
        <color auto="1"/>
      </left>
      <right style="dashed">
        <color auto="1"/>
      </right>
      <top style="dashed">
        <color auto="1"/>
      </top>
      <bottom/>
      <diagonal/>
    </border>
    <border>
      <left style="dashed">
        <color auto="1"/>
      </left>
      <right/>
      <top style="dotted">
        <color indexed="64"/>
      </top>
      <bottom/>
      <diagonal/>
    </border>
    <border>
      <left style="thin">
        <color auto="1"/>
      </left>
      <right/>
      <top/>
      <bottom style="dashed">
        <color auto="1"/>
      </bottom>
      <diagonal/>
    </border>
    <border>
      <left style="hair">
        <color indexed="64"/>
      </left>
      <right style="hair">
        <color indexed="64"/>
      </right>
      <top style="hair">
        <color indexed="64"/>
      </top>
      <bottom style="hair">
        <color indexed="64"/>
      </bottom>
      <diagonal/>
    </border>
  </borders>
  <cellStyleXfs count="5">
    <xf numFmtId="0" fontId="0" fillId="0" borderId="0"/>
    <xf numFmtId="0" fontId="1" fillId="0" borderId="0"/>
    <xf numFmtId="43" fontId="12" fillId="0" borderId="0" applyFont="0" applyFill="0" applyBorder="0" applyAlignment="0" applyProtection="0"/>
    <xf numFmtId="44" fontId="12" fillId="0" borderId="0" applyFont="0" applyFill="0" applyBorder="0" applyAlignment="0" applyProtection="0"/>
    <xf numFmtId="9" fontId="12" fillId="0" borderId="0" applyFont="0" applyFill="0" applyBorder="0" applyAlignment="0" applyProtection="0"/>
  </cellStyleXfs>
  <cellXfs count="285">
    <xf numFmtId="0" fontId="0" fillId="0" borderId="0" xfId="0"/>
    <xf numFmtId="0" fontId="5" fillId="2" borderId="10" xfId="1" applyFont="1" applyFill="1" applyBorder="1" applyAlignment="1" applyProtection="1">
      <alignment horizontal="left" vertical="center" wrapText="1"/>
      <protection locked="0"/>
    </xf>
    <xf numFmtId="0" fontId="7" fillId="2" borderId="10" xfId="1" applyFont="1" applyFill="1" applyBorder="1" applyAlignment="1" applyProtection="1">
      <alignment horizontal="left" vertical="center" wrapText="1"/>
      <protection locked="0"/>
    </xf>
    <xf numFmtId="164" fontId="4" fillId="2" borderId="10" xfId="0" applyNumberFormat="1" applyFont="1" applyFill="1" applyBorder="1" applyAlignment="1" applyProtection="1">
      <alignment vertical="top" wrapText="1"/>
      <protection locked="0"/>
    </xf>
    <xf numFmtId="166" fontId="4" fillId="2" borderId="10" xfId="0" applyNumberFormat="1" applyFont="1" applyFill="1" applyBorder="1" applyAlignment="1" applyProtection="1">
      <alignment vertical="top" wrapText="1"/>
      <protection locked="0"/>
    </xf>
    <xf numFmtId="167" fontId="4" fillId="2" borderId="10" xfId="0" applyNumberFormat="1" applyFont="1" applyFill="1" applyBorder="1" applyAlignment="1" applyProtection="1">
      <alignment vertical="top" wrapText="1"/>
      <protection locked="0"/>
    </xf>
    <xf numFmtId="165" fontId="4" fillId="2" borderId="10" xfId="0" applyNumberFormat="1" applyFont="1" applyFill="1" applyBorder="1" applyAlignment="1" applyProtection="1">
      <alignment vertical="top" wrapText="1"/>
      <protection locked="0"/>
    </xf>
    <xf numFmtId="44" fontId="1" fillId="3" borderId="24" xfId="3" applyFont="1" applyFill="1" applyBorder="1" applyProtection="1"/>
    <xf numFmtId="44" fontId="3" fillId="0" borderId="0" xfId="3" applyFont="1" applyFill="1" applyBorder="1" applyProtection="1"/>
    <xf numFmtId="10" fontId="3" fillId="0" borderId="0" xfId="4" applyNumberFormat="1" applyFont="1" applyFill="1" applyBorder="1" applyAlignment="1" applyProtection="1">
      <alignment horizontal="center"/>
    </xf>
    <xf numFmtId="44" fontId="1" fillId="0" borderId="0" xfId="3" applyFont="1" applyFill="1" applyBorder="1" applyProtection="1"/>
    <xf numFmtId="44" fontId="1" fillId="0" borderId="0" xfId="3" applyFont="1" applyFill="1" applyBorder="1" applyAlignment="1" applyProtection="1">
      <alignment vertical="center"/>
    </xf>
    <xf numFmtId="44" fontId="4" fillId="2" borderId="42" xfId="3" applyFont="1" applyFill="1" applyBorder="1" applyAlignment="1" applyProtection="1">
      <alignment vertical="top" wrapText="1"/>
      <protection locked="0"/>
    </xf>
    <xf numFmtId="9" fontId="14" fillId="0" borderId="0" xfId="4" applyFont="1" applyFill="1" applyBorder="1" applyAlignment="1" applyProtection="1">
      <alignment horizontal="center"/>
    </xf>
    <xf numFmtId="10" fontId="4" fillId="2" borderId="10" xfId="4" applyNumberFormat="1" applyFont="1" applyFill="1" applyBorder="1" applyAlignment="1" applyProtection="1">
      <alignment horizontal="center" vertical="top" wrapText="1"/>
      <protection locked="0"/>
    </xf>
    <xf numFmtId="10" fontId="14" fillId="0" borderId="0" xfId="4" applyNumberFormat="1" applyFont="1" applyFill="1" applyBorder="1" applyAlignment="1" applyProtection="1">
      <alignment horizontal="center" vertical="center"/>
    </xf>
    <xf numFmtId="44" fontId="14" fillId="0" borderId="41" xfId="3" applyFont="1" applyFill="1" applyBorder="1" applyProtection="1"/>
    <xf numFmtId="3" fontId="5" fillId="2" borderId="16" xfId="1" applyNumberFormat="1" applyFont="1" applyFill="1" applyBorder="1" applyAlignment="1" applyProtection="1">
      <alignment vertical="center" wrapText="1"/>
      <protection locked="0"/>
    </xf>
    <xf numFmtId="165" fontId="5" fillId="2" borderId="16" xfId="1" applyNumberFormat="1" applyFont="1" applyFill="1" applyBorder="1" applyAlignment="1" applyProtection="1">
      <alignment vertical="center" wrapText="1"/>
      <protection locked="0"/>
    </xf>
    <xf numFmtId="44" fontId="5" fillId="2" borderId="16" xfId="3" applyFont="1" applyFill="1" applyBorder="1" applyAlignment="1" applyProtection="1">
      <alignment vertical="center" wrapText="1"/>
      <protection locked="0"/>
    </xf>
    <xf numFmtId="10" fontId="4" fillId="2" borderId="10" xfId="4" applyNumberFormat="1" applyFont="1" applyFill="1" applyBorder="1" applyAlignment="1" applyProtection="1">
      <alignment vertical="top" wrapText="1"/>
      <protection locked="0"/>
    </xf>
    <xf numFmtId="170" fontId="4" fillId="2" borderId="59" xfId="3" applyNumberFormat="1" applyFont="1" applyFill="1" applyBorder="1" applyAlignment="1" applyProtection="1">
      <alignment vertical="top" wrapText="1"/>
      <protection locked="0"/>
    </xf>
    <xf numFmtId="10" fontId="4" fillId="2" borderId="59" xfId="0" applyNumberFormat="1" applyFont="1" applyFill="1" applyBorder="1" applyAlignment="1" applyProtection="1">
      <alignment vertical="top" wrapText="1"/>
      <protection locked="0"/>
    </xf>
    <xf numFmtId="165" fontId="4" fillId="0" borderId="0" xfId="0" applyNumberFormat="1" applyFont="1" applyBorder="1" applyAlignment="1" applyProtection="1">
      <alignment vertical="top" wrapText="1"/>
    </xf>
    <xf numFmtId="0" fontId="9" fillId="0" borderId="23" xfId="0" applyFont="1" applyBorder="1" applyAlignment="1" applyProtection="1">
      <alignment vertical="top"/>
    </xf>
    <xf numFmtId="0" fontId="10" fillId="0" borderId="24" xfId="0" applyFont="1" applyBorder="1" applyAlignment="1" applyProtection="1">
      <alignment horizontal="center" vertical="top" wrapText="1"/>
    </xf>
    <xf numFmtId="0" fontId="10" fillId="0" borderId="22" xfId="0" applyFont="1" applyBorder="1" applyAlignment="1" applyProtection="1">
      <alignment horizontal="center" vertical="top" wrapText="1"/>
    </xf>
    <xf numFmtId="0" fontId="10" fillId="0" borderId="21" xfId="0" applyFont="1" applyBorder="1" applyAlignment="1" applyProtection="1">
      <alignment horizontal="center" vertical="top" wrapText="1"/>
    </xf>
    <xf numFmtId="165" fontId="10" fillId="0" borderId="22" xfId="0" applyNumberFormat="1" applyFont="1" applyBorder="1" applyAlignment="1" applyProtection="1">
      <alignment horizontal="center" vertical="top" wrapText="1"/>
    </xf>
    <xf numFmtId="0" fontId="10" fillId="0" borderId="23" xfId="0" applyFont="1" applyBorder="1" applyAlignment="1" applyProtection="1">
      <alignment vertical="top"/>
    </xf>
    <xf numFmtId="0" fontId="10" fillId="0" borderId="0" xfId="0" applyFont="1" applyAlignment="1" applyProtection="1">
      <alignment vertical="top"/>
    </xf>
    <xf numFmtId="0" fontId="10" fillId="0" borderId="0" xfId="0" applyFont="1" applyAlignment="1" applyProtection="1">
      <alignment horizontal="center" vertical="top" wrapText="1"/>
    </xf>
    <xf numFmtId="0" fontId="10" fillId="0" borderId="25" xfId="0" applyFont="1" applyBorder="1" applyAlignment="1" applyProtection="1">
      <alignment vertical="top"/>
    </xf>
    <xf numFmtId="0" fontId="10" fillId="0" borderId="26" xfId="0" applyFont="1" applyBorder="1" applyAlignment="1" applyProtection="1">
      <alignment vertical="top"/>
    </xf>
    <xf numFmtId="0" fontId="10" fillId="0" borderId="26" xfId="0" applyFont="1" applyBorder="1" applyAlignment="1" applyProtection="1">
      <alignment horizontal="center" vertical="top" wrapText="1"/>
    </xf>
    <xf numFmtId="0" fontId="10" fillId="0" borderId="27" xfId="0" applyFont="1" applyBorder="1" applyAlignment="1" applyProtection="1">
      <alignment vertical="top"/>
    </xf>
    <xf numFmtId="0" fontId="10" fillId="0" borderId="28" xfId="0" applyFont="1" applyBorder="1" applyAlignment="1" applyProtection="1">
      <alignment vertical="top"/>
    </xf>
    <xf numFmtId="0" fontId="10" fillId="0" borderId="0" xfId="0" applyFont="1" applyAlignment="1" applyProtection="1">
      <alignment horizontal="left" vertical="top" wrapText="1"/>
    </xf>
    <xf numFmtId="0" fontId="0" fillId="0" borderId="0" xfId="0" applyAlignment="1" applyProtection="1">
      <alignment horizontal="left" vertical="top" wrapText="1"/>
    </xf>
    <xf numFmtId="0" fontId="0" fillId="0" borderId="0" xfId="0" applyAlignment="1" applyProtection="1">
      <alignment vertical="top" wrapText="1"/>
    </xf>
    <xf numFmtId="0" fontId="0" fillId="0" borderId="29" xfId="0" applyBorder="1" applyAlignment="1" applyProtection="1">
      <alignment horizontal="left" vertical="top" wrapText="1"/>
    </xf>
    <xf numFmtId="0" fontId="10" fillId="0" borderId="30" xfId="0" applyFont="1" applyBorder="1" applyAlignment="1" applyProtection="1">
      <alignment vertical="top"/>
    </xf>
    <xf numFmtId="0" fontId="10" fillId="0" borderId="7" xfId="0" applyFont="1" applyBorder="1" applyAlignment="1" applyProtection="1">
      <alignment vertical="top"/>
    </xf>
    <xf numFmtId="0" fontId="10" fillId="0" borderId="7" xfId="0" applyFont="1" applyBorder="1" applyAlignment="1" applyProtection="1">
      <alignment vertical="top" wrapText="1"/>
    </xf>
    <xf numFmtId="0" fontId="0" fillId="0" borderId="7" xfId="0" applyBorder="1" applyAlignment="1" applyProtection="1">
      <alignment vertical="top" wrapText="1"/>
    </xf>
    <xf numFmtId="0" fontId="0" fillId="0" borderId="31" xfId="0" applyBorder="1" applyAlignment="1" applyProtection="1">
      <alignment vertical="top" wrapText="1"/>
    </xf>
    <xf numFmtId="0" fontId="10" fillId="0" borderId="32" xfId="0" applyFont="1" applyBorder="1" applyAlignment="1" applyProtection="1">
      <alignment vertical="top"/>
    </xf>
    <xf numFmtId="0" fontId="10" fillId="0" borderId="33" xfId="0" applyFont="1" applyBorder="1" applyAlignment="1" applyProtection="1">
      <alignment vertical="top"/>
    </xf>
    <xf numFmtId="0" fontId="10" fillId="0" borderId="33" xfId="0" applyFont="1" applyBorder="1" applyAlignment="1" applyProtection="1">
      <alignment horizontal="center" vertical="top" wrapText="1"/>
    </xf>
    <xf numFmtId="0" fontId="10" fillId="0" borderId="34" xfId="0" applyFont="1" applyBorder="1" applyAlignment="1" applyProtection="1">
      <alignment vertical="top"/>
    </xf>
    <xf numFmtId="0" fontId="10" fillId="0" borderId="0" xfId="0" applyFont="1" applyAlignment="1" applyProtection="1">
      <alignment vertical="top" wrapText="1"/>
    </xf>
    <xf numFmtId="0" fontId="10" fillId="0" borderId="0" xfId="0" applyFont="1" applyAlignment="1" applyProtection="1">
      <alignment horizontal="right" vertical="top"/>
    </xf>
    <xf numFmtId="0" fontId="10" fillId="0" borderId="35" xfId="0" applyFont="1" applyBorder="1" applyAlignment="1" applyProtection="1">
      <alignment vertical="top"/>
    </xf>
    <xf numFmtId="0" fontId="10" fillId="0" borderId="2" xfId="0" applyFont="1" applyBorder="1" applyAlignment="1" applyProtection="1">
      <alignment vertical="top"/>
    </xf>
    <xf numFmtId="0" fontId="10" fillId="0" borderId="2" xfId="0" applyFont="1" applyBorder="1" applyAlignment="1" applyProtection="1">
      <alignment vertical="top" wrapText="1"/>
    </xf>
    <xf numFmtId="0" fontId="0" fillId="0" borderId="2" xfId="0" applyBorder="1" applyAlignment="1" applyProtection="1">
      <alignment vertical="top" wrapText="1"/>
    </xf>
    <xf numFmtId="0" fontId="0" fillId="0" borderId="36" xfId="0" applyBorder="1" applyAlignment="1" applyProtection="1">
      <alignment vertical="top" wrapText="1"/>
    </xf>
    <xf numFmtId="0" fontId="10" fillId="0" borderId="37" xfId="0" applyFont="1" applyBorder="1" applyAlignment="1" applyProtection="1">
      <alignment horizontal="center" vertical="top" wrapText="1"/>
    </xf>
    <xf numFmtId="49" fontId="13" fillId="0" borderId="0" xfId="0" applyNumberFormat="1" applyFont="1" applyAlignment="1" applyProtection="1">
      <alignment vertical="top"/>
    </xf>
    <xf numFmtId="0" fontId="13" fillId="0" borderId="0" xfId="0" applyFont="1" applyAlignment="1" applyProtection="1">
      <alignment vertical="top"/>
    </xf>
    <xf numFmtId="0" fontId="13" fillId="0" borderId="0" xfId="0" applyFont="1" applyAlignment="1" applyProtection="1">
      <alignment horizontal="center" vertical="top"/>
    </xf>
    <xf numFmtId="0" fontId="13" fillId="0" borderId="0" xfId="0" applyFont="1" applyAlignment="1" applyProtection="1">
      <alignment horizontal="right" vertical="top"/>
    </xf>
    <xf numFmtId="0" fontId="13" fillId="0" borderId="38" xfId="0" applyFont="1" applyBorder="1" applyAlignment="1" applyProtection="1">
      <alignment vertical="top"/>
    </xf>
    <xf numFmtId="170" fontId="13" fillId="0" borderId="0" xfId="0" applyNumberFormat="1" applyFont="1" applyAlignment="1" applyProtection="1">
      <alignment vertical="top"/>
    </xf>
    <xf numFmtId="165" fontId="13" fillId="0" borderId="38" xfId="0" applyNumberFormat="1" applyFont="1" applyBorder="1" applyAlignment="1" applyProtection="1">
      <alignment vertical="top"/>
    </xf>
    <xf numFmtId="0" fontId="10" fillId="0" borderId="38" xfId="0" applyFont="1" applyBorder="1" applyAlignment="1" applyProtection="1">
      <alignment vertical="top"/>
    </xf>
    <xf numFmtId="0" fontId="10" fillId="0" borderId="29" xfId="0" applyFont="1" applyBorder="1" applyAlignment="1" applyProtection="1">
      <alignment vertical="top"/>
    </xf>
    <xf numFmtId="0" fontId="10" fillId="0" borderId="0" xfId="0" applyFont="1" applyAlignment="1" applyProtection="1">
      <alignment horizontal="center" vertical="top"/>
    </xf>
    <xf numFmtId="10" fontId="4" fillId="0" borderId="0" xfId="0" applyNumberFormat="1" applyFont="1" applyAlignment="1" applyProtection="1">
      <alignment vertical="top" wrapText="1"/>
    </xf>
    <xf numFmtId="49" fontId="10" fillId="0" borderId="0" xfId="0" applyNumberFormat="1" applyFont="1" applyAlignment="1" applyProtection="1">
      <alignment vertical="top"/>
    </xf>
    <xf numFmtId="165" fontId="10" fillId="0" borderId="0" xfId="0" applyNumberFormat="1" applyFont="1" applyAlignment="1" applyProtection="1">
      <alignment vertical="top"/>
    </xf>
    <xf numFmtId="3" fontId="10" fillId="0" borderId="0" xfId="0" applyNumberFormat="1" applyFont="1" applyBorder="1" applyAlignment="1" applyProtection="1">
      <alignment vertical="top"/>
    </xf>
    <xf numFmtId="44" fontId="10" fillId="0" borderId="0" xfId="0" applyNumberFormat="1" applyFont="1" applyAlignment="1" applyProtection="1">
      <alignment vertical="top"/>
    </xf>
    <xf numFmtId="0" fontId="10" fillId="0" borderId="39" xfId="0" applyFont="1" applyBorder="1" applyAlignment="1" applyProtection="1">
      <alignment vertical="top"/>
    </xf>
    <xf numFmtId="0" fontId="10" fillId="0" borderId="36" xfId="0" applyFont="1" applyBorder="1" applyAlignment="1" applyProtection="1">
      <alignment vertical="top"/>
    </xf>
    <xf numFmtId="0" fontId="10" fillId="0" borderId="0" xfId="0" applyFont="1" applyBorder="1" applyAlignment="1" applyProtection="1">
      <alignment vertical="top"/>
    </xf>
    <xf numFmtId="0" fontId="10" fillId="0" borderId="37" xfId="0" applyFont="1" applyBorder="1" applyAlignment="1" applyProtection="1">
      <alignment vertical="top"/>
    </xf>
    <xf numFmtId="165" fontId="13" fillId="0" borderId="0" xfId="0" applyNumberFormat="1" applyFont="1" applyAlignment="1" applyProtection="1">
      <alignment vertical="top"/>
    </xf>
    <xf numFmtId="10" fontId="4" fillId="0" borderId="38" xfId="0" applyNumberFormat="1" applyFont="1" applyBorder="1" applyAlignment="1" applyProtection="1">
      <alignment vertical="top" wrapText="1"/>
    </xf>
    <xf numFmtId="3" fontId="10" fillId="0" borderId="0" xfId="0" applyNumberFormat="1" applyFont="1" applyAlignment="1" applyProtection="1">
      <alignment vertical="top"/>
    </xf>
    <xf numFmtId="169" fontId="10" fillId="0" borderId="0" xfId="2" applyNumberFormat="1" applyFont="1" applyBorder="1" applyAlignment="1" applyProtection="1">
      <alignment vertical="top"/>
    </xf>
    <xf numFmtId="44" fontId="10" fillId="0" borderId="0" xfId="3" applyFont="1" applyBorder="1" applyAlignment="1" applyProtection="1">
      <alignment vertical="top"/>
    </xf>
    <xf numFmtId="0" fontId="4" fillId="0" borderId="0" xfId="1" applyFont="1" applyAlignment="1" applyProtection="1">
      <alignment vertical="center"/>
    </xf>
    <xf numFmtId="0" fontId="0" fillId="0" borderId="0" xfId="0" applyAlignment="1" applyProtection="1">
      <alignment vertical="center"/>
    </xf>
    <xf numFmtId="9" fontId="10" fillId="0" borderId="0" xfId="4" applyFont="1" applyBorder="1" applyAlignment="1" applyProtection="1">
      <alignment vertical="top"/>
    </xf>
    <xf numFmtId="170" fontId="10" fillId="0" borderId="0" xfId="0" applyNumberFormat="1" applyFont="1" applyProtection="1"/>
    <xf numFmtId="0" fontId="10" fillId="0" borderId="0" xfId="0" applyFont="1" applyAlignment="1" applyProtection="1">
      <alignment vertical="center"/>
    </xf>
    <xf numFmtId="3" fontId="7" fillId="0" borderId="0" xfId="1" applyNumberFormat="1" applyFont="1" applyAlignment="1" applyProtection="1">
      <alignment horizontal="center" vertical="center"/>
    </xf>
    <xf numFmtId="0" fontId="5" fillId="0" borderId="0" xfId="1" applyFont="1" applyAlignment="1" applyProtection="1">
      <alignment horizontal="left" vertical="center"/>
    </xf>
    <xf numFmtId="165" fontId="5" fillId="0" borderId="0" xfId="1" applyNumberFormat="1" applyFont="1" applyAlignment="1" applyProtection="1">
      <alignment vertical="center" wrapText="1"/>
    </xf>
    <xf numFmtId="170" fontId="10" fillId="0" borderId="0" xfId="0" applyNumberFormat="1" applyFont="1" applyAlignment="1" applyProtection="1">
      <alignment vertical="top"/>
    </xf>
    <xf numFmtId="0" fontId="4" fillId="0" borderId="0" xfId="1" applyFont="1" applyBorder="1" applyAlignment="1" applyProtection="1">
      <alignment vertical="center"/>
    </xf>
    <xf numFmtId="3" fontId="10" fillId="0" borderId="0" xfId="0" applyNumberFormat="1" applyFont="1" applyAlignment="1" applyProtection="1">
      <alignment vertical="center"/>
    </xf>
    <xf numFmtId="10" fontId="10" fillId="0" borderId="0" xfId="4" applyNumberFormat="1" applyFont="1" applyBorder="1" applyAlignment="1" applyProtection="1">
      <alignment vertical="top"/>
    </xf>
    <xf numFmtId="165" fontId="13" fillId="0" borderId="0" xfId="0" applyNumberFormat="1" applyFont="1" applyAlignment="1" applyProtection="1">
      <alignment horizontal="center" vertical="center"/>
    </xf>
    <xf numFmtId="0" fontId="10" fillId="0" borderId="0" xfId="0" applyFont="1" applyProtection="1"/>
    <xf numFmtId="44" fontId="13" fillId="0" borderId="0" xfId="0" applyNumberFormat="1" applyFont="1" applyAlignment="1" applyProtection="1">
      <alignment vertical="top"/>
    </xf>
    <xf numFmtId="0" fontId="0" fillId="0" borderId="0" xfId="0" applyProtection="1"/>
    <xf numFmtId="0" fontId="10" fillId="0" borderId="0" xfId="0" applyFont="1" applyAlignment="1" applyProtection="1">
      <alignment horizontal="right"/>
    </xf>
    <xf numFmtId="0" fontId="0" fillId="0" borderId="38" xfId="0" applyBorder="1" applyProtection="1"/>
    <xf numFmtId="0" fontId="10" fillId="0" borderId="0" xfId="0" applyFont="1" applyFill="1" applyAlignment="1" applyProtection="1">
      <alignment vertical="top"/>
    </xf>
    <xf numFmtId="49" fontId="13" fillId="0" borderId="0" xfId="2" applyNumberFormat="1" applyFont="1" applyBorder="1" applyProtection="1"/>
    <xf numFmtId="0" fontId="13" fillId="0" borderId="0" xfId="0" applyFont="1" applyProtection="1"/>
    <xf numFmtId="165" fontId="13" fillId="0" borderId="0" xfId="0" applyNumberFormat="1" applyFont="1" applyProtection="1"/>
    <xf numFmtId="0" fontId="16" fillId="0" borderId="0" xfId="0" applyFont="1" applyProtection="1"/>
    <xf numFmtId="0" fontId="16" fillId="0" borderId="38" xfId="0" applyFont="1" applyBorder="1" applyProtection="1"/>
    <xf numFmtId="44" fontId="13" fillId="0" borderId="40" xfId="0" applyNumberFormat="1" applyFont="1" applyBorder="1" applyProtection="1"/>
    <xf numFmtId="0" fontId="13" fillId="0" borderId="29" xfId="0" applyFont="1" applyBorder="1" applyAlignment="1" applyProtection="1">
      <alignment vertical="top"/>
    </xf>
    <xf numFmtId="169" fontId="4" fillId="0" borderId="0" xfId="2" applyNumberFormat="1" applyFont="1" applyBorder="1" applyAlignment="1" applyProtection="1">
      <alignment vertical="top" wrapText="1"/>
    </xf>
    <xf numFmtId="169" fontId="4" fillId="0" borderId="0" xfId="2" applyNumberFormat="1" applyFont="1" applyBorder="1" applyAlignment="1" applyProtection="1">
      <alignment horizontal="right" vertical="top" wrapText="1"/>
    </xf>
    <xf numFmtId="0" fontId="18" fillId="0" borderId="0" xfId="0" applyFont="1" applyAlignment="1" applyProtection="1">
      <alignment vertical="top"/>
    </xf>
    <xf numFmtId="0" fontId="11" fillId="0" borderId="0" xfId="0" applyFont="1" applyAlignment="1" applyProtection="1">
      <alignment vertical="top"/>
    </xf>
    <xf numFmtId="0" fontId="0" fillId="0" borderId="29" xfId="0" applyBorder="1" applyProtection="1"/>
    <xf numFmtId="44" fontId="10" fillId="0" borderId="0" xfId="3" applyFont="1" applyBorder="1" applyProtection="1"/>
    <xf numFmtId="49" fontId="10" fillId="0" borderId="0" xfId="2" applyNumberFormat="1" applyFont="1" applyBorder="1" applyProtection="1"/>
    <xf numFmtId="165" fontId="10" fillId="0" borderId="0" xfId="0" applyNumberFormat="1" applyFont="1" applyProtection="1"/>
    <xf numFmtId="44" fontId="13" fillId="0" borderId="0" xfId="0" applyNumberFormat="1" applyFont="1" applyProtection="1"/>
    <xf numFmtId="44" fontId="10" fillId="0" borderId="0" xfId="0" applyNumberFormat="1" applyFont="1" applyProtection="1"/>
    <xf numFmtId="0" fontId="13" fillId="0" borderId="38" xfId="0" applyFont="1" applyBorder="1" applyProtection="1"/>
    <xf numFmtId="0" fontId="13" fillId="0" borderId="0" xfId="0" applyFont="1" applyBorder="1" applyProtection="1"/>
    <xf numFmtId="171" fontId="10" fillId="0" borderId="0" xfId="0" applyNumberFormat="1" applyFont="1" applyBorder="1" applyAlignment="1" applyProtection="1">
      <alignment vertical="top"/>
    </xf>
    <xf numFmtId="0" fontId="0" fillId="0" borderId="28" xfId="0" applyBorder="1" applyAlignment="1" applyProtection="1">
      <alignment vertical="top" wrapText="1"/>
    </xf>
    <xf numFmtId="0" fontId="10" fillId="0" borderId="38" xfId="0" applyFont="1" applyBorder="1" applyAlignment="1" applyProtection="1">
      <alignment horizontal="center" vertical="top" wrapText="1"/>
    </xf>
    <xf numFmtId="0" fontId="0" fillId="0" borderId="0" xfId="0" applyAlignment="1" applyProtection="1">
      <alignment vertical="top"/>
    </xf>
    <xf numFmtId="164" fontId="4" fillId="0" borderId="0" xfId="1" applyNumberFormat="1" applyFont="1" applyAlignment="1" applyProtection="1">
      <alignment vertical="top" wrapText="1"/>
    </xf>
    <xf numFmtId="10" fontId="4" fillId="0" borderId="0" xfId="1" applyNumberFormat="1" applyFont="1" applyAlignment="1" applyProtection="1">
      <alignment vertical="top" wrapText="1"/>
    </xf>
    <xf numFmtId="10" fontId="10" fillId="0" borderId="0" xfId="0" applyNumberFormat="1" applyFont="1" applyAlignment="1" applyProtection="1">
      <alignment horizontal="center" vertical="top"/>
    </xf>
    <xf numFmtId="10" fontId="10" fillId="0" borderId="38" xfId="0" applyNumberFormat="1" applyFont="1" applyBorder="1" applyAlignment="1" applyProtection="1">
      <alignment vertical="top"/>
    </xf>
    <xf numFmtId="10" fontId="10" fillId="0" borderId="0" xfId="0" applyNumberFormat="1" applyFont="1" applyAlignment="1" applyProtection="1">
      <alignment vertical="top"/>
    </xf>
    <xf numFmtId="0" fontId="11" fillId="0" borderId="35" xfId="0" applyFont="1" applyBorder="1" applyAlignment="1" applyProtection="1">
      <alignment vertical="top"/>
    </xf>
    <xf numFmtId="0" fontId="11" fillId="0" borderId="2" xfId="0" applyFont="1" applyBorder="1" applyAlignment="1" applyProtection="1">
      <alignment vertical="top"/>
    </xf>
    <xf numFmtId="0" fontId="11" fillId="0" borderId="39" xfId="0" applyFont="1" applyBorder="1" applyAlignment="1" applyProtection="1">
      <alignment vertical="top"/>
    </xf>
    <xf numFmtId="10" fontId="11" fillId="0" borderId="2" xfId="0" applyNumberFormat="1" applyFont="1" applyBorder="1" applyAlignment="1" applyProtection="1">
      <alignment vertical="top"/>
    </xf>
    <xf numFmtId="0" fontId="11" fillId="0" borderId="36" xfId="0" applyFont="1" applyBorder="1" applyAlignment="1" applyProtection="1">
      <alignment vertical="top"/>
    </xf>
    <xf numFmtId="10" fontId="11" fillId="0" borderId="0" xfId="0" applyNumberFormat="1" applyFont="1" applyAlignment="1" applyProtection="1">
      <alignment vertical="top"/>
    </xf>
    <xf numFmtId="0" fontId="11" fillId="0" borderId="29" xfId="0" applyFont="1" applyBorder="1" applyAlignment="1" applyProtection="1">
      <alignment vertical="top"/>
    </xf>
    <xf numFmtId="0" fontId="11" fillId="0" borderId="25" xfId="0" applyFont="1" applyBorder="1" applyAlignment="1" applyProtection="1">
      <alignment vertical="top"/>
    </xf>
    <xf numFmtId="0" fontId="11" fillId="0" borderId="26" xfId="0" applyFont="1" applyBorder="1" applyAlignment="1" applyProtection="1">
      <alignment vertical="top"/>
    </xf>
    <xf numFmtId="0" fontId="11" fillId="0" borderId="37" xfId="0" applyFont="1" applyBorder="1" applyAlignment="1" applyProtection="1">
      <alignment vertical="top"/>
    </xf>
    <xf numFmtId="10" fontId="11" fillId="0" borderId="26" xfId="0" applyNumberFormat="1" applyFont="1" applyBorder="1" applyAlignment="1" applyProtection="1">
      <alignment vertical="top"/>
    </xf>
    <xf numFmtId="0" fontId="11" fillId="0" borderId="27" xfId="0" applyFont="1" applyBorder="1" applyAlignment="1" applyProtection="1">
      <alignment vertical="top"/>
    </xf>
    <xf numFmtId="165" fontId="10" fillId="0" borderId="0" xfId="0" applyNumberFormat="1" applyFont="1" applyAlignment="1" applyProtection="1">
      <alignment horizontal="center" vertical="top"/>
    </xf>
    <xf numFmtId="165" fontId="10" fillId="0" borderId="0" xfId="0" applyNumberFormat="1" applyFont="1" applyAlignment="1" applyProtection="1">
      <alignment horizontal="center" vertical="top" wrapText="1"/>
    </xf>
    <xf numFmtId="166" fontId="10" fillId="0" borderId="0" xfId="0" applyNumberFormat="1" applyFont="1" applyAlignment="1" applyProtection="1">
      <alignment vertical="top"/>
    </xf>
    <xf numFmtId="167" fontId="10" fillId="0" borderId="0" xfId="0" applyNumberFormat="1" applyFont="1" applyAlignment="1" applyProtection="1">
      <alignment vertical="top"/>
    </xf>
    <xf numFmtId="0" fontId="10" fillId="0" borderId="0" xfId="0" applyFont="1" applyAlignment="1" applyProtection="1">
      <alignment horizontal="left" vertical="top"/>
    </xf>
    <xf numFmtId="165" fontId="10" fillId="0" borderId="0" xfId="0" applyNumberFormat="1" applyFont="1" applyAlignment="1" applyProtection="1">
      <alignment vertical="top" wrapText="1"/>
    </xf>
    <xf numFmtId="168" fontId="4" fillId="0" borderId="0" xfId="0" applyNumberFormat="1" applyFont="1" applyAlignment="1" applyProtection="1">
      <alignment horizontal="left" vertical="top"/>
    </xf>
    <xf numFmtId="0" fontId="0" fillId="0" borderId="0" xfId="0" applyAlignment="1" applyProtection="1">
      <alignment horizontal="left" vertical="top"/>
    </xf>
    <xf numFmtId="0" fontId="4" fillId="0" borderId="0" xfId="0" applyFont="1" applyAlignment="1" applyProtection="1">
      <alignment vertical="top"/>
    </xf>
    <xf numFmtId="0" fontId="7" fillId="0" borderId="0" xfId="0" applyFont="1" applyProtection="1"/>
    <xf numFmtId="0" fontId="1" fillId="0" borderId="0" xfId="0" applyFont="1" applyProtection="1"/>
    <xf numFmtId="0" fontId="3" fillId="0" borderId="0" xfId="0" applyFont="1" applyAlignment="1" applyProtection="1">
      <alignment vertical="top"/>
    </xf>
    <xf numFmtId="44" fontId="1" fillId="0" borderId="0" xfId="0" applyNumberFormat="1" applyFont="1" applyAlignment="1" applyProtection="1">
      <alignment horizontal="center" vertical="center"/>
    </xf>
    <xf numFmtId="0" fontId="1" fillId="0" borderId="24" xfId="0" applyFont="1" applyBorder="1" applyAlignment="1" applyProtection="1">
      <alignment horizontal="center" vertical="center"/>
    </xf>
    <xf numFmtId="0" fontId="14" fillId="0" borderId="0" xfId="0" applyFont="1" applyAlignment="1" applyProtection="1">
      <alignment horizontal="center" vertical="center" wrapText="1"/>
    </xf>
    <xf numFmtId="0" fontId="4" fillId="0" borderId="0" xfId="0" applyFont="1" applyAlignment="1" applyProtection="1">
      <alignment horizontal="center" vertical="center" wrapText="1"/>
    </xf>
    <xf numFmtId="165" fontId="4" fillId="0" borderId="0" xfId="0" applyNumberFormat="1" applyFont="1" applyAlignment="1" applyProtection="1">
      <alignment horizontal="center" vertical="center" wrapText="1"/>
    </xf>
    <xf numFmtId="0" fontId="1" fillId="0" borderId="24" xfId="0" applyFont="1" applyBorder="1" applyAlignment="1" applyProtection="1">
      <alignment horizontal="center"/>
    </xf>
    <xf numFmtId="0" fontId="4" fillId="0" borderId="0" xfId="0" applyFont="1" applyAlignment="1" applyProtection="1">
      <alignment horizontal="left" vertical="center" wrapText="1"/>
    </xf>
    <xf numFmtId="10" fontId="4" fillId="0" borderId="0" xfId="4" applyNumberFormat="1" applyFont="1" applyAlignment="1" applyProtection="1">
      <alignment horizontal="right" vertical="center" wrapText="1"/>
    </xf>
    <xf numFmtId="171" fontId="10" fillId="0" borderId="0" xfId="0" applyNumberFormat="1" applyFont="1" applyAlignment="1" applyProtection="1">
      <alignment vertical="top"/>
    </xf>
    <xf numFmtId="0" fontId="19" fillId="0" borderId="0" xfId="0" applyFont="1" applyFill="1" applyAlignment="1" applyProtection="1">
      <alignment vertical="top"/>
    </xf>
    <xf numFmtId="0" fontId="4" fillId="0" borderId="0" xfId="0" applyFont="1" applyAlignment="1" applyProtection="1">
      <alignment vertical="center"/>
    </xf>
    <xf numFmtId="171" fontId="13" fillId="0" borderId="0" xfId="0" applyNumberFormat="1" applyFont="1" applyAlignment="1" applyProtection="1">
      <alignment vertical="top"/>
    </xf>
    <xf numFmtId="0" fontId="3" fillId="0" borderId="24" xfId="0" applyFont="1" applyBorder="1" applyAlignment="1" applyProtection="1">
      <alignment horizontal="center"/>
    </xf>
    <xf numFmtId="165" fontId="19" fillId="0" borderId="0" xfId="0" applyNumberFormat="1" applyFont="1" applyAlignment="1" applyProtection="1">
      <alignment vertical="top"/>
    </xf>
    <xf numFmtId="0" fontId="3" fillId="0" borderId="0" xfId="0" applyFont="1" applyAlignment="1" applyProtection="1">
      <alignment horizontal="center"/>
    </xf>
    <xf numFmtId="0" fontId="3" fillId="0" borderId="0" xfId="0" applyFont="1" applyAlignment="1" applyProtection="1">
      <alignment horizontal="left"/>
    </xf>
    <xf numFmtId="165" fontId="4" fillId="0" borderId="0" xfId="0" applyNumberFormat="1" applyFont="1" applyAlignment="1" applyProtection="1">
      <alignment vertical="top" wrapText="1"/>
    </xf>
    <xf numFmtId="0" fontId="13" fillId="0" borderId="28" xfId="0" applyFont="1" applyBorder="1" applyAlignment="1" applyProtection="1">
      <alignment vertical="top"/>
    </xf>
    <xf numFmtId="49" fontId="13" fillId="0" borderId="0" xfId="0" applyNumberFormat="1" applyFont="1" applyBorder="1" applyAlignment="1" applyProtection="1">
      <alignment vertical="top"/>
    </xf>
    <xf numFmtId="0" fontId="13" fillId="0" borderId="0" xfId="0" applyFont="1" applyBorder="1" applyAlignment="1" applyProtection="1">
      <alignment vertical="top"/>
    </xf>
    <xf numFmtId="0" fontId="13" fillId="0" borderId="0" xfId="0" applyFont="1" applyBorder="1" applyAlignment="1" applyProtection="1">
      <alignment horizontal="center" vertical="top"/>
    </xf>
    <xf numFmtId="10" fontId="14" fillId="0" borderId="0" xfId="1" applyNumberFormat="1" applyFont="1" applyBorder="1" applyAlignment="1" applyProtection="1">
      <alignment vertical="top" wrapText="1"/>
    </xf>
    <xf numFmtId="165" fontId="13" fillId="0" borderId="0" xfId="0" applyNumberFormat="1" applyFont="1" applyBorder="1" applyAlignment="1" applyProtection="1">
      <alignment vertical="top"/>
    </xf>
    <xf numFmtId="165" fontId="13" fillId="0" borderId="0" xfId="0" applyNumberFormat="1" applyFont="1" applyBorder="1" applyAlignment="1" applyProtection="1">
      <alignment vertical="top" wrapText="1"/>
    </xf>
    <xf numFmtId="0" fontId="13" fillId="0" borderId="0" xfId="0" applyFont="1" applyAlignment="1" applyProtection="1">
      <alignment vertical="top" wrapText="1"/>
    </xf>
    <xf numFmtId="0" fontId="1" fillId="0" borderId="0" xfId="0" applyFont="1" applyAlignment="1" applyProtection="1">
      <alignment vertical="top"/>
    </xf>
    <xf numFmtId="0" fontId="1" fillId="0" borderId="0" xfId="1" applyAlignment="1" applyProtection="1">
      <alignment vertical="top"/>
    </xf>
    <xf numFmtId="0" fontId="3" fillId="0" borderId="0" xfId="1" applyFont="1" applyAlignment="1" applyProtection="1">
      <alignment vertical="top"/>
    </xf>
    <xf numFmtId="0" fontId="3" fillId="0" borderId="0" xfId="1" applyFont="1" applyAlignment="1" applyProtection="1">
      <alignment vertical="center"/>
    </xf>
    <xf numFmtId="0" fontId="3" fillId="0" borderId="0" xfId="1" applyFont="1" applyAlignment="1" applyProtection="1">
      <alignment horizontal="left" vertical="top"/>
    </xf>
    <xf numFmtId="0" fontId="1" fillId="0" borderId="0" xfId="1" applyAlignment="1" applyProtection="1">
      <alignment horizontal="left" vertical="top"/>
    </xf>
    <xf numFmtId="0" fontId="1" fillId="0" borderId="0" xfId="1" applyAlignment="1" applyProtection="1">
      <alignment horizontal="center" vertical="top"/>
    </xf>
    <xf numFmtId="0" fontId="17" fillId="0" borderId="0" xfId="1" applyFont="1" applyAlignment="1" applyProtection="1">
      <alignment vertical="top"/>
    </xf>
    <xf numFmtId="0" fontId="15" fillId="0" borderId="0" xfId="1" applyFont="1" applyAlignment="1" applyProtection="1">
      <alignment vertical="top"/>
    </xf>
    <xf numFmtId="0" fontId="3" fillId="0" borderId="0" xfId="1" applyFont="1" applyFill="1" applyAlignment="1" applyProtection="1">
      <alignment vertical="top"/>
    </xf>
    <xf numFmtId="0" fontId="21" fillId="0" borderId="0" xfId="1" applyFont="1" applyAlignment="1" applyProtection="1">
      <alignment vertical="center"/>
    </xf>
    <xf numFmtId="0" fontId="4" fillId="0" borderId="52" xfId="1" applyFont="1" applyBorder="1" applyAlignment="1" applyProtection="1">
      <alignment vertical="center"/>
    </xf>
    <xf numFmtId="0" fontId="0" fillId="0" borderId="19" xfId="0" applyBorder="1" applyAlignment="1" applyProtection="1">
      <alignment vertical="center"/>
    </xf>
    <xf numFmtId="0" fontId="0" fillId="0" borderId="44" xfId="0" applyBorder="1" applyAlignment="1" applyProtection="1">
      <alignment vertical="center"/>
    </xf>
    <xf numFmtId="0" fontId="1" fillId="0" borderId="0" xfId="1" applyAlignment="1" applyProtection="1">
      <alignment vertical="center"/>
    </xf>
    <xf numFmtId="0" fontId="4" fillId="0" borderId="12" xfId="1" applyFont="1" applyBorder="1" applyAlignment="1" applyProtection="1">
      <alignment vertical="center"/>
    </xf>
    <xf numFmtId="0" fontId="0" fillId="0" borderId="13" xfId="0" applyBorder="1" applyAlignment="1" applyProtection="1">
      <alignment vertical="center"/>
    </xf>
    <xf numFmtId="3" fontId="7" fillId="0" borderId="10" xfId="1" applyNumberFormat="1" applyFont="1" applyBorder="1" applyAlignment="1" applyProtection="1">
      <alignment horizontal="center" vertical="center"/>
    </xf>
    <xf numFmtId="0" fontId="5" fillId="0" borderId="10" xfId="1" applyFont="1" applyBorder="1" applyAlignment="1" applyProtection="1">
      <alignment horizontal="left" vertical="center"/>
    </xf>
    <xf numFmtId="0" fontId="20" fillId="0" borderId="0" xfId="1" applyFont="1" applyAlignment="1" applyProtection="1">
      <alignment vertical="top"/>
    </xf>
    <xf numFmtId="0" fontId="4" fillId="0" borderId="43" xfId="1" applyFont="1" applyBorder="1" applyAlignment="1" applyProtection="1">
      <alignment vertical="center"/>
    </xf>
    <xf numFmtId="0" fontId="4" fillId="0" borderId="57" xfId="1" applyFont="1" applyBorder="1" applyAlignment="1" applyProtection="1">
      <alignment vertical="center"/>
    </xf>
    <xf numFmtId="0" fontId="0" fillId="0" borderId="53" xfId="0" applyBorder="1" applyAlignment="1" applyProtection="1">
      <alignment vertical="center"/>
    </xf>
    <xf numFmtId="3" fontId="7" fillId="0" borderId="54" xfId="1" applyNumberFormat="1" applyFont="1" applyBorder="1" applyAlignment="1" applyProtection="1">
      <alignment horizontal="center" vertical="center"/>
    </xf>
    <xf numFmtId="0" fontId="5" fillId="0" borderId="54" xfId="1" applyFont="1" applyBorder="1" applyAlignment="1" applyProtection="1">
      <alignment horizontal="left" vertical="center"/>
    </xf>
    <xf numFmtId="0" fontId="4" fillId="0" borderId="33" xfId="1" applyFont="1" applyBorder="1" applyAlignment="1" applyProtection="1">
      <alignment vertical="center" wrapText="1"/>
    </xf>
    <xf numFmtId="0" fontId="3" fillId="0" borderId="26" xfId="1" applyFont="1" applyBorder="1" applyAlignment="1" applyProtection="1">
      <alignment horizontal="left" vertical="top"/>
    </xf>
    <xf numFmtId="0" fontId="1" fillId="0" borderId="0" xfId="0" applyFont="1" applyAlignment="1" applyProtection="1">
      <alignment vertical="top" wrapText="1"/>
    </xf>
    <xf numFmtId="0" fontId="6" fillId="0" borderId="1" xfId="1" applyFont="1" applyBorder="1" applyAlignment="1" applyProtection="1">
      <alignment vertical="center" wrapText="1"/>
    </xf>
    <xf numFmtId="0" fontId="6" fillId="0" borderId="8" xfId="1" applyFont="1" applyBorder="1" applyAlignment="1" applyProtection="1">
      <alignment vertical="center" wrapText="1"/>
    </xf>
    <xf numFmtId="0" fontId="1" fillId="0" borderId="8" xfId="1" applyBorder="1" applyAlignment="1" applyProtection="1">
      <alignment wrapText="1"/>
    </xf>
    <xf numFmtId="0" fontId="1" fillId="0" borderId="14" xfId="1" applyBorder="1" applyAlignment="1" applyProtection="1">
      <alignment wrapText="1"/>
    </xf>
    <xf numFmtId="0" fontId="2" fillId="0" borderId="2" xfId="1" applyFont="1" applyBorder="1" applyAlignment="1" applyProtection="1">
      <alignment vertical="center" wrapText="1"/>
    </xf>
    <xf numFmtId="0" fontId="4" fillId="0" borderId="3" xfId="1" applyFont="1" applyBorder="1" applyAlignment="1" applyProtection="1">
      <alignment vertical="center" wrapText="1"/>
    </xf>
    <xf numFmtId="0" fontId="4" fillId="0" borderId="9" xfId="1" applyFont="1" applyBorder="1" applyAlignment="1" applyProtection="1">
      <alignment vertical="center" wrapText="1"/>
    </xf>
    <xf numFmtId="0" fontId="0" fillId="0" borderId="9" xfId="0" applyBorder="1" applyAlignment="1" applyProtection="1">
      <alignment vertical="center" wrapText="1"/>
    </xf>
    <xf numFmtId="0" fontId="5" fillId="2" borderId="9" xfId="1" applyFont="1" applyFill="1" applyBorder="1" applyAlignment="1" applyProtection="1">
      <alignment horizontal="left" vertical="center" wrapText="1"/>
      <protection locked="0"/>
    </xf>
    <xf numFmtId="0" fontId="5" fillId="0" borderId="9" xfId="1" applyFont="1" applyBorder="1" applyAlignment="1" applyProtection="1">
      <alignment horizontal="left" vertical="center" wrapText="1"/>
      <protection locked="0"/>
    </xf>
    <xf numFmtId="0" fontId="5" fillId="0" borderId="15" xfId="1" applyFont="1" applyBorder="1" applyAlignment="1" applyProtection="1">
      <alignment horizontal="left" vertical="center" wrapText="1"/>
      <protection locked="0"/>
    </xf>
    <xf numFmtId="0" fontId="4" fillId="0" borderId="4" xfId="1" applyFont="1" applyBorder="1" applyAlignment="1" applyProtection="1">
      <alignment vertical="center" wrapText="1"/>
    </xf>
    <xf numFmtId="0" fontId="4" fillId="0" borderId="10" xfId="1" applyFont="1" applyBorder="1" applyAlignment="1" applyProtection="1">
      <alignment vertical="center" wrapText="1"/>
    </xf>
    <xf numFmtId="0" fontId="0" fillId="0" borderId="10" xfId="0" applyBorder="1" applyAlignment="1" applyProtection="1">
      <alignment vertical="center" wrapText="1"/>
    </xf>
    <xf numFmtId="0" fontId="5" fillId="2" borderId="10" xfId="1" applyFont="1" applyFill="1" applyBorder="1" applyAlignment="1" applyProtection="1">
      <alignment horizontal="left" vertical="center" wrapText="1"/>
      <protection locked="0"/>
    </xf>
    <xf numFmtId="0" fontId="5" fillId="0" borderId="10" xfId="1" applyFont="1" applyBorder="1" applyAlignment="1" applyProtection="1">
      <alignment horizontal="left" vertical="center" wrapText="1"/>
      <protection locked="0"/>
    </xf>
    <xf numFmtId="0" fontId="5" fillId="0" borderId="16" xfId="1" applyFont="1" applyBorder="1" applyAlignment="1" applyProtection="1">
      <alignment horizontal="left" vertical="center" wrapText="1"/>
      <protection locked="0"/>
    </xf>
    <xf numFmtId="0" fontId="7" fillId="2" borderId="9" xfId="1" applyFont="1" applyFill="1" applyBorder="1" applyAlignment="1" applyProtection="1">
      <alignment horizontal="left" vertical="center" wrapText="1"/>
      <protection locked="0"/>
    </xf>
    <xf numFmtId="0" fontId="7" fillId="2" borderId="10" xfId="1" applyFont="1" applyFill="1" applyBorder="1" applyAlignment="1" applyProtection="1">
      <alignment horizontal="left" vertical="center" wrapText="1"/>
      <protection locked="0"/>
    </xf>
    <xf numFmtId="0" fontId="1" fillId="0" borderId="16" xfId="1" applyBorder="1" applyAlignment="1" applyProtection="1">
      <alignment horizontal="left" vertical="center" wrapText="1"/>
      <protection locked="0"/>
    </xf>
    <xf numFmtId="0" fontId="4" fillId="0" borderId="5" xfId="1" applyFont="1" applyBorder="1" applyAlignment="1" applyProtection="1">
      <alignment vertical="center" wrapText="1"/>
    </xf>
    <xf numFmtId="0" fontId="4" fillId="0" borderId="11" xfId="1" applyFont="1" applyBorder="1" applyAlignment="1" applyProtection="1">
      <alignment vertical="center" wrapText="1"/>
    </xf>
    <xf numFmtId="0" fontId="0" fillId="0" borderId="11" xfId="0" applyBorder="1" applyAlignment="1" applyProtection="1">
      <alignment vertical="center" wrapText="1"/>
    </xf>
    <xf numFmtId="0" fontId="5" fillId="2" borderId="11" xfId="1" applyFont="1" applyFill="1" applyBorder="1" applyAlignment="1" applyProtection="1">
      <alignment horizontal="left" vertical="center" wrapText="1"/>
      <protection locked="0"/>
    </xf>
    <xf numFmtId="0" fontId="5" fillId="0" borderId="11" xfId="1" applyFont="1" applyBorder="1" applyAlignment="1" applyProtection="1">
      <alignment horizontal="left" vertical="center" wrapText="1"/>
      <protection locked="0"/>
    </xf>
    <xf numFmtId="0" fontId="5" fillId="0" borderId="17" xfId="1" applyFont="1" applyBorder="1" applyAlignment="1" applyProtection="1">
      <alignment horizontal="left" vertical="center" wrapText="1"/>
      <protection locked="0"/>
    </xf>
    <xf numFmtId="14" fontId="7" fillId="2" borderId="11" xfId="1" applyNumberFormat="1" applyFont="1" applyFill="1" applyBorder="1" applyAlignment="1" applyProtection="1">
      <alignment horizontal="left" vertical="center" wrapText="1"/>
      <protection locked="0"/>
    </xf>
    <xf numFmtId="14" fontId="5" fillId="0" borderId="11" xfId="1" applyNumberFormat="1" applyFont="1" applyBorder="1" applyAlignment="1" applyProtection="1">
      <alignment horizontal="left" vertical="center" wrapText="1"/>
      <protection locked="0"/>
    </xf>
    <xf numFmtId="14" fontId="5" fillId="0" borderId="17" xfId="1" applyNumberFormat="1" applyFont="1" applyBorder="1" applyAlignment="1" applyProtection="1">
      <alignment horizontal="left" vertical="center" wrapText="1"/>
      <protection locked="0"/>
    </xf>
    <xf numFmtId="14" fontId="22" fillId="4" borderId="55" xfId="1" applyNumberFormat="1" applyFont="1" applyFill="1" applyBorder="1" applyAlignment="1" applyProtection="1">
      <alignment vertical="center" wrapText="1"/>
    </xf>
    <xf numFmtId="0" fontId="0" fillId="0" borderId="48" xfId="0" applyBorder="1" applyAlignment="1" applyProtection="1">
      <alignment vertical="center" wrapText="1"/>
    </xf>
    <xf numFmtId="0" fontId="23" fillId="0" borderId="45" xfId="0" applyFont="1" applyBorder="1" applyAlignment="1" applyProtection="1">
      <alignment horizontal="center" vertical="center" wrapText="1"/>
    </xf>
    <xf numFmtId="0" fontId="23" fillId="0" borderId="46" xfId="0" applyFont="1" applyBorder="1" applyAlignment="1" applyProtection="1">
      <alignment horizontal="center" vertical="center" wrapText="1"/>
    </xf>
    <xf numFmtId="0" fontId="7" fillId="2" borderId="18" xfId="1" applyFont="1" applyFill="1" applyBorder="1" applyAlignment="1" applyProtection="1">
      <alignment horizontal="left" vertical="center" wrapText="1"/>
      <protection locked="0"/>
    </xf>
    <xf numFmtId="0" fontId="0" fillId="0" borderId="19" xfId="0" applyBorder="1" applyAlignment="1" applyProtection="1">
      <alignment horizontal="left" vertical="center" wrapText="1"/>
      <protection locked="0"/>
    </xf>
    <xf numFmtId="0" fontId="0" fillId="0" borderId="47" xfId="0" applyBorder="1" applyAlignment="1" applyProtection="1">
      <alignment horizontal="left" vertical="center" wrapText="1"/>
      <protection locked="0"/>
    </xf>
    <xf numFmtId="0" fontId="4" fillId="0" borderId="49" xfId="1" applyFont="1" applyBorder="1" applyAlignment="1" applyProtection="1">
      <alignment vertical="center" wrapText="1"/>
    </xf>
    <xf numFmtId="0" fontId="0" fillId="0" borderId="19" xfId="0" applyBorder="1" applyAlignment="1" applyProtection="1">
      <alignment vertical="center" wrapText="1"/>
    </xf>
    <xf numFmtId="0" fontId="0" fillId="0" borderId="20" xfId="0" applyBorder="1" applyAlignment="1" applyProtection="1">
      <alignment vertical="center" wrapText="1"/>
    </xf>
    <xf numFmtId="0" fontId="1" fillId="0" borderId="0" xfId="0" applyFont="1" applyAlignment="1" applyProtection="1">
      <alignment vertical="top" wrapText="1"/>
    </xf>
    <xf numFmtId="0" fontId="0" fillId="0" borderId="0" xfId="0" applyAlignment="1" applyProtection="1">
      <alignment vertical="top" wrapText="1"/>
    </xf>
    <xf numFmtId="14" fontId="0" fillId="2" borderId="7" xfId="0" applyNumberFormat="1" applyFill="1" applyBorder="1" applyAlignment="1" applyProtection="1">
      <alignment vertical="top" wrapText="1"/>
      <protection locked="0"/>
    </xf>
    <xf numFmtId="0" fontId="0" fillId="0" borderId="7" xfId="0" applyBorder="1" applyAlignment="1" applyProtection="1">
      <alignment vertical="top" wrapText="1"/>
      <protection locked="0"/>
    </xf>
    <xf numFmtId="0" fontId="0" fillId="2" borderId="7" xfId="0" applyFill="1" applyBorder="1" applyAlignment="1" applyProtection="1">
      <alignment vertical="top" wrapText="1"/>
      <protection locked="0"/>
    </xf>
    <xf numFmtId="0" fontId="4" fillId="0" borderId="50" xfId="1" applyFont="1" applyBorder="1" applyAlignment="1" applyProtection="1">
      <alignment vertical="center"/>
    </xf>
    <xf numFmtId="0" fontId="0" fillId="0" borderId="7" xfId="0" applyBorder="1" applyAlignment="1" applyProtection="1">
      <alignment vertical="center"/>
    </xf>
    <xf numFmtId="0" fontId="0" fillId="0" borderId="51" xfId="0" applyBorder="1" applyAlignment="1" applyProtection="1">
      <alignment vertical="center"/>
    </xf>
    <xf numFmtId="3" fontId="5" fillId="0" borderId="6" xfId="1" applyNumberFormat="1" applyFont="1" applyBorder="1" applyAlignment="1" applyProtection="1">
      <alignment horizontal="center" vertical="center" wrapText="1"/>
    </xf>
    <xf numFmtId="3" fontId="5" fillId="0" borderId="58" xfId="1" applyNumberFormat="1" applyFont="1" applyBorder="1" applyAlignment="1" applyProtection="1">
      <alignment horizontal="center" vertical="center" wrapText="1"/>
    </xf>
    <xf numFmtId="0" fontId="0" fillId="0" borderId="56" xfId="0" applyBorder="1" applyProtection="1"/>
    <xf numFmtId="0" fontId="4" fillId="0" borderId="43" xfId="1" applyFont="1" applyBorder="1" applyAlignment="1" applyProtection="1">
      <alignment horizontal="left" vertical="center"/>
    </xf>
    <xf numFmtId="0" fontId="4" fillId="0" borderId="0" xfId="1" applyFont="1" applyBorder="1" applyAlignment="1" applyProtection="1">
      <alignment horizontal="left" vertical="center"/>
    </xf>
    <xf numFmtId="0" fontId="4" fillId="0" borderId="44" xfId="1" applyFont="1" applyBorder="1" applyAlignment="1" applyProtection="1">
      <alignment horizontal="left" vertical="center"/>
    </xf>
    <xf numFmtId="0" fontId="8" fillId="0" borderId="21" xfId="0" applyFont="1" applyBorder="1" applyAlignment="1" applyProtection="1">
      <alignment vertical="center" wrapText="1"/>
    </xf>
    <xf numFmtId="0" fontId="0" fillId="0" borderId="22" xfId="0" applyBorder="1" applyAlignment="1" applyProtection="1">
      <alignment vertical="center" wrapText="1"/>
    </xf>
    <xf numFmtId="0" fontId="10" fillId="0" borderId="0" xfId="0" applyFont="1" applyAlignment="1" applyProtection="1">
      <alignment vertical="top" wrapText="1"/>
    </xf>
    <xf numFmtId="0" fontId="0" fillId="0" borderId="0" xfId="0" applyAlignment="1" applyProtection="1">
      <alignment vertical="top"/>
    </xf>
    <xf numFmtId="0" fontId="0" fillId="0" borderId="0" xfId="0" applyAlignment="1" applyProtection="1">
      <alignment horizontal="left" vertical="top" wrapText="1"/>
    </xf>
    <xf numFmtId="168" fontId="4" fillId="2" borderId="18" xfId="0" applyNumberFormat="1" applyFont="1" applyFill="1" applyBorder="1" applyAlignment="1" applyProtection="1">
      <alignment horizontal="left" vertical="top" wrapText="1"/>
      <protection locked="0"/>
    </xf>
    <xf numFmtId="0" fontId="0" fillId="0" borderId="19" xfId="0" applyBorder="1" applyAlignment="1" applyProtection="1">
      <alignment horizontal="left" vertical="top" wrapText="1"/>
      <protection locked="0"/>
    </xf>
    <xf numFmtId="0" fontId="0" fillId="0" borderId="20" xfId="0" applyBorder="1" applyAlignment="1" applyProtection="1">
      <alignment horizontal="left" vertical="top" wrapText="1"/>
      <protection locked="0"/>
    </xf>
    <xf numFmtId="168" fontId="4" fillId="0" borderId="0" xfId="0" applyNumberFormat="1" applyFont="1" applyAlignment="1" applyProtection="1">
      <alignment horizontal="left" vertical="top" wrapText="1"/>
    </xf>
    <xf numFmtId="0" fontId="1" fillId="0" borderId="21" xfId="0" applyFont="1" applyBorder="1" applyAlignment="1" applyProtection="1">
      <alignment horizontal="left" vertical="center"/>
    </xf>
    <xf numFmtId="0" fontId="1" fillId="0" borderId="23" xfId="0" applyFont="1" applyBorder="1" applyAlignment="1" applyProtection="1">
      <alignment horizontal="left" vertical="center"/>
    </xf>
    <xf numFmtId="0" fontId="1" fillId="0" borderId="21" xfId="0" applyFont="1" applyBorder="1" applyAlignment="1" applyProtection="1">
      <alignment horizontal="left"/>
    </xf>
    <xf numFmtId="0" fontId="1" fillId="0" borderId="23" xfId="0" applyFont="1" applyBorder="1" applyAlignment="1" applyProtection="1">
      <alignment horizontal="left"/>
    </xf>
    <xf numFmtId="0" fontId="3" fillId="0" borderId="21" xfId="0" applyFont="1" applyBorder="1" applyAlignment="1" applyProtection="1">
      <alignment horizontal="left"/>
    </xf>
    <xf numFmtId="0" fontId="3" fillId="0" borderId="23" xfId="0" applyFont="1" applyBorder="1" applyAlignment="1" applyProtection="1">
      <alignment horizontal="left"/>
    </xf>
    <xf numFmtId="0" fontId="1" fillId="0" borderId="21" xfId="0" applyFont="1" applyBorder="1" applyAlignment="1" applyProtection="1">
      <alignment horizontal="center" vertical="center"/>
    </xf>
    <xf numFmtId="0" fontId="1" fillId="0" borderId="23" xfId="0" applyFont="1" applyBorder="1" applyAlignment="1" applyProtection="1">
      <alignment horizontal="center" vertical="center"/>
    </xf>
    <xf numFmtId="14" fontId="0" fillId="2" borderId="2" xfId="0" applyNumberFormat="1" applyFill="1" applyBorder="1" applyAlignment="1" applyProtection="1">
      <alignment vertical="top" wrapText="1"/>
      <protection locked="0"/>
    </xf>
    <xf numFmtId="0" fontId="0" fillId="0" borderId="2" xfId="0" applyBorder="1" applyAlignment="1" applyProtection="1">
      <alignment vertical="top" wrapText="1"/>
      <protection locked="0"/>
    </xf>
    <xf numFmtId="0" fontId="0" fillId="2" borderId="2" xfId="0" applyFill="1" applyBorder="1" applyAlignment="1" applyProtection="1">
      <alignment vertical="top" wrapText="1"/>
      <protection locked="0"/>
    </xf>
    <xf numFmtId="0" fontId="14" fillId="0" borderId="0" xfId="1" applyFont="1" applyAlignment="1" applyProtection="1">
      <alignment vertical="center"/>
    </xf>
    <xf numFmtId="0" fontId="13" fillId="0" borderId="0" xfId="0" applyFont="1" applyAlignment="1" applyProtection="1">
      <alignment vertical="center"/>
    </xf>
    <xf numFmtId="0" fontId="4" fillId="0" borderId="0" xfId="1" applyFont="1" applyAlignment="1" applyProtection="1">
      <alignment vertical="center"/>
    </xf>
    <xf numFmtId="0" fontId="0" fillId="0" borderId="0" xfId="0" applyAlignment="1" applyProtection="1">
      <alignment vertical="center"/>
    </xf>
    <xf numFmtId="0" fontId="0" fillId="0" borderId="29" xfId="0" applyBorder="1" applyAlignment="1" applyProtection="1">
      <alignment vertical="top" wrapText="1"/>
    </xf>
    <xf numFmtId="0" fontId="0" fillId="0" borderId="0" xfId="0" applyAlignment="1" applyProtection="1">
      <alignment wrapText="1"/>
    </xf>
  </cellXfs>
  <cellStyles count="5">
    <cellStyle name="Komma" xfId="2" builtinId="3"/>
    <cellStyle name="Prozent" xfId="4" builtinId="5"/>
    <cellStyle name="Standard" xfId="0" builtinId="0"/>
    <cellStyle name="Standard 2" xfId="1" xr:uid="{00000000-0005-0000-0000-000003000000}"/>
    <cellStyle name="Währung" xfId="3"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microsoft.com/office/2017/10/relationships/person" Target="persons/person.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44"/>
  <sheetViews>
    <sheetView showGridLines="0" tabSelected="1" zoomScaleNormal="100" workbookViewId="0">
      <selection activeCell="D4" sqref="D4:F4"/>
    </sheetView>
  </sheetViews>
  <sheetFormatPr baseColWidth="10" defaultColWidth="11.44140625" defaultRowHeight="13.2" x14ac:dyDescent="0.3"/>
  <cols>
    <col min="1" max="1" width="20.6640625" style="179" customWidth="1"/>
    <col min="2" max="2" width="19.33203125" style="179" customWidth="1"/>
    <col min="3" max="3" width="4.33203125" style="179" customWidth="1"/>
    <col min="4" max="4" width="15.88671875" style="179" customWidth="1"/>
    <col min="5" max="5" width="27.88671875" style="179" customWidth="1"/>
    <col min="6" max="6" width="13.6640625" style="179" customWidth="1"/>
    <col min="7" max="7" width="2.33203125" style="179" customWidth="1"/>
    <col min="8" max="9" width="11.44140625" style="179"/>
    <col min="10" max="10" width="2.88671875" style="179" customWidth="1"/>
    <col min="11" max="11" width="3" style="179" customWidth="1"/>
    <col min="12" max="16384" width="11.44140625" style="179"/>
  </cols>
  <sheetData>
    <row r="1" spans="1:8" ht="77.400000000000006" customHeight="1" thickBot="1" x14ac:dyDescent="0.3">
      <c r="A1" s="206" t="s">
        <v>131</v>
      </c>
      <c r="B1" s="207"/>
      <c r="C1" s="207"/>
      <c r="D1" s="207"/>
      <c r="E1" s="208"/>
      <c r="F1" s="209"/>
    </row>
    <row r="2" spans="1:8" ht="7.2" customHeight="1" x14ac:dyDescent="0.3">
      <c r="A2" s="180"/>
    </row>
    <row r="3" spans="1:8" s="181" customFormat="1" ht="24" customHeight="1" x14ac:dyDescent="0.3">
      <c r="A3" s="210" t="s">
        <v>0</v>
      </c>
      <c r="B3" s="210"/>
      <c r="C3" s="210"/>
      <c r="D3" s="210"/>
      <c r="E3" s="210"/>
      <c r="F3" s="210"/>
    </row>
    <row r="4" spans="1:8" ht="24" customHeight="1" x14ac:dyDescent="0.3">
      <c r="A4" s="211" t="s">
        <v>1</v>
      </c>
      <c r="B4" s="212"/>
      <c r="C4" s="213"/>
      <c r="D4" s="214"/>
      <c r="E4" s="215"/>
      <c r="F4" s="216"/>
    </row>
    <row r="5" spans="1:8" ht="24" customHeight="1" x14ac:dyDescent="0.3">
      <c r="A5" s="217" t="s">
        <v>2</v>
      </c>
      <c r="B5" s="218"/>
      <c r="C5" s="219"/>
      <c r="D5" s="220"/>
      <c r="E5" s="221"/>
      <c r="F5" s="222"/>
    </row>
    <row r="6" spans="1:8" ht="24" customHeight="1" x14ac:dyDescent="0.3">
      <c r="A6" s="217" t="s">
        <v>3</v>
      </c>
      <c r="B6" s="218"/>
      <c r="C6" s="219"/>
      <c r="D6" s="220"/>
      <c r="E6" s="221"/>
      <c r="F6" s="222"/>
    </row>
    <row r="7" spans="1:8" ht="24" customHeight="1" x14ac:dyDescent="0.3">
      <c r="A7" s="217" t="s">
        <v>4</v>
      </c>
      <c r="B7" s="218"/>
      <c r="C7" s="219"/>
      <c r="D7" s="1"/>
      <c r="E7" s="220"/>
      <c r="F7" s="225"/>
    </row>
    <row r="8" spans="1:8" ht="24" customHeight="1" x14ac:dyDescent="0.3">
      <c r="A8" s="217" t="s">
        <v>5</v>
      </c>
      <c r="B8" s="218"/>
      <c r="C8" s="219"/>
      <c r="D8" s="220"/>
      <c r="E8" s="221"/>
      <c r="F8" s="222"/>
    </row>
    <row r="9" spans="1:8" ht="24" customHeight="1" x14ac:dyDescent="0.3">
      <c r="A9" s="217" t="s">
        <v>6</v>
      </c>
      <c r="B9" s="218"/>
      <c r="C9" s="219"/>
      <c r="D9" s="220"/>
      <c r="E9" s="221"/>
      <c r="F9" s="222"/>
    </row>
    <row r="10" spans="1:8" ht="24" customHeight="1" x14ac:dyDescent="0.3">
      <c r="A10" s="217" t="s">
        <v>7</v>
      </c>
      <c r="B10" s="218"/>
      <c r="C10" s="219"/>
      <c r="D10" s="220"/>
      <c r="E10" s="221"/>
      <c r="F10" s="222"/>
    </row>
    <row r="11" spans="1:8" ht="24" customHeight="1" x14ac:dyDescent="0.3">
      <c r="A11" s="217" t="s">
        <v>8</v>
      </c>
      <c r="B11" s="218"/>
      <c r="C11" s="219"/>
      <c r="D11" s="220"/>
      <c r="E11" s="221"/>
      <c r="F11" s="222"/>
    </row>
    <row r="12" spans="1:8" ht="24" customHeight="1" x14ac:dyDescent="0.3">
      <c r="A12" s="226" t="s">
        <v>9</v>
      </c>
      <c r="B12" s="227"/>
      <c r="C12" s="228"/>
      <c r="D12" s="229"/>
      <c r="E12" s="230"/>
      <c r="F12" s="231"/>
    </row>
    <row r="13" spans="1:8" ht="11.4" customHeight="1" x14ac:dyDescent="0.3">
      <c r="A13" s="182"/>
      <c r="B13" s="183"/>
      <c r="C13" s="183"/>
      <c r="D13" s="184"/>
    </row>
    <row r="14" spans="1:8" s="181" customFormat="1" ht="24" customHeight="1" x14ac:dyDescent="0.3">
      <c r="A14" s="210" t="s">
        <v>144</v>
      </c>
      <c r="B14" s="210"/>
      <c r="C14" s="210"/>
      <c r="D14" s="210"/>
      <c r="E14" s="210"/>
      <c r="F14" s="210"/>
    </row>
    <row r="15" spans="1:8" s="180" customFormat="1" ht="24" customHeight="1" x14ac:dyDescent="0.3">
      <c r="A15" s="211" t="s">
        <v>143</v>
      </c>
      <c r="B15" s="212"/>
      <c r="C15" s="213"/>
      <c r="D15" s="223"/>
      <c r="E15" s="215"/>
      <c r="F15" s="216"/>
    </row>
    <row r="16" spans="1:8" s="180" customFormat="1" ht="24" customHeight="1" x14ac:dyDescent="0.3">
      <c r="A16" s="217" t="s">
        <v>141</v>
      </c>
      <c r="B16" s="218"/>
      <c r="C16" s="219"/>
      <c r="D16" s="224"/>
      <c r="E16" s="221"/>
      <c r="F16" s="222"/>
      <c r="H16" s="185"/>
    </row>
    <row r="17" spans="1:18" s="180" customFormat="1" ht="24" customHeight="1" x14ac:dyDescent="0.3">
      <c r="A17" s="217" t="s">
        <v>129</v>
      </c>
      <c r="B17" s="218"/>
      <c r="C17" s="219"/>
      <c r="D17" s="239"/>
      <c r="E17" s="240"/>
      <c r="F17" s="241"/>
      <c r="H17" s="186"/>
    </row>
    <row r="18" spans="1:18" s="180" customFormat="1" ht="24" customHeight="1" x14ac:dyDescent="0.3">
      <c r="A18" s="242" t="s">
        <v>142</v>
      </c>
      <c r="B18" s="243"/>
      <c r="C18" s="244"/>
      <c r="D18" s="239"/>
      <c r="E18" s="240"/>
      <c r="F18" s="241"/>
      <c r="H18" s="186"/>
    </row>
    <row r="19" spans="1:18" s="180" customFormat="1" ht="24" customHeight="1" x14ac:dyDescent="0.3">
      <c r="A19" s="217" t="s">
        <v>2</v>
      </c>
      <c r="B19" s="218"/>
      <c r="C19" s="219"/>
      <c r="D19" s="224"/>
      <c r="E19" s="221"/>
      <c r="F19" s="222"/>
      <c r="N19" s="187"/>
    </row>
    <row r="20" spans="1:18" s="180" customFormat="1" ht="24" customHeight="1" x14ac:dyDescent="0.3">
      <c r="A20" s="217" t="s">
        <v>3</v>
      </c>
      <c r="B20" s="218"/>
      <c r="C20" s="219"/>
      <c r="D20" s="224"/>
      <c r="E20" s="221"/>
      <c r="F20" s="222"/>
    </row>
    <row r="21" spans="1:18" s="180" customFormat="1" ht="24" customHeight="1" x14ac:dyDescent="0.3">
      <c r="A21" s="217" t="s">
        <v>4</v>
      </c>
      <c r="B21" s="218"/>
      <c r="C21" s="219"/>
      <c r="D21" s="2"/>
      <c r="E21" s="224"/>
      <c r="F21" s="225"/>
    </row>
    <row r="22" spans="1:18" s="180" customFormat="1" ht="24" customHeight="1" x14ac:dyDescent="0.3">
      <c r="A22" s="217" t="s">
        <v>10</v>
      </c>
      <c r="B22" s="218"/>
      <c r="C22" s="219"/>
      <c r="D22" s="224"/>
      <c r="E22" s="221"/>
      <c r="F22" s="222"/>
      <c r="H22" s="188"/>
    </row>
    <row r="23" spans="1:18" s="180" customFormat="1" ht="24" customHeight="1" x14ac:dyDescent="0.3">
      <c r="A23" s="237" t="s">
        <v>88</v>
      </c>
      <c r="B23" s="189" t="s">
        <v>104</v>
      </c>
      <c r="C23" s="190"/>
      <c r="D23" s="83"/>
      <c r="E23" s="191"/>
      <c r="F23" s="19"/>
      <c r="H23" s="192"/>
      <c r="N23" s="185"/>
    </row>
    <row r="24" spans="1:18" s="180" customFormat="1" ht="24" customHeight="1" x14ac:dyDescent="0.3">
      <c r="A24" s="237"/>
      <c r="B24" s="193" t="s">
        <v>93</v>
      </c>
      <c r="C24" s="194"/>
      <c r="D24" s="195"/>
      <c r="E24" s="196"/>
      <c r="F24" s="19"/>
      <c r="H24" s="192"/>
      <c r="N24" s="185"/>
      <c r="Q24" s="197"/>
      <c r="R24" s="186"/>
    </row>
    <row r="25" spans="1:18" s="180" customFormat="1" ht="24" customHeight="1" x14ac:dyDescent="0.3">
      <c r="A25" s="237"/>
      <c r="B25" s="250" t="s">
        <v>89</v>
      </c>
      <c r="C25" s="251"/>
      <c r="D25" s="251"/>
      <c r="E25" s="252"/>
      <c r="F25" s="17"/>
      <c r="H25" s="192"/>
      <c r="N25" s="185"/>
    </row>
    <row r="26" spans="1:18" s="180" customFormat="1" ht="24" customHeight="1" x14ac:dyDescent="0.3">
      <c r="A26" s="238"/>
      <c r="B26" s="198" t="s">
        <v>105</v>
      </c>
      <c r="C26" s="83"/>
      <c r="D26" s="83"/>
      <c r="E26" s="191"/>
      <c r="F26" s="17"/>
      <c r="H26" s="192"/>
      <c r="N26" s="185"/>
    </row>
    <row r="27" spans="1:18" s="180" customFormat="1" ht="24" customHeight="1" x14ac:dyDescent="0.3">
      <c r="A27" s="253" t="s">
        <v>90</v>
      </c>
      <c r="B27" s="199" t="s">
        <v>92</v>
      </c>
      <c r="C27" s="200"/>
      <c r="D27" s="201"/>
      <c r="E27" s="202"/>
      <c r="F27" s="18"/>
      <c r="H27" s="192"/>
      <c r="N27" s="185"/>
    </row>
    <row r="28" spans="1:18" s="180" customFormat="1" ht="24" customHeight="1" x14ac:dyDescent="0.3">
      <c r="A28" s="254"/>
      <c r="B28" s="256" t="s">
        <v>97</v>
      </c>
      <c r="C28" s="257"/>
      <c r="D28" s="257"/>
      <c r="E28" s="258"/>
      <c r="F28" s="18"/>
      <c r="H28" s="192"/>
      <c r="N28" s="185"/>
    </row>
    <row r="29" spans="1:18" s="180" customFormat="1" ht="24" customHeight="1" x14ac:dyDescent="0.3">
      <c r="A29" s="255"/>
      <c r="B29" s="250" t="s">
        <v>91</v>
      </c>
      <c r="C29" s="251"/>
      <c r="D29" s="251"/>
      <c r="E29" s="252"/>
      <c r="F29" s="17"/>
      <c r="H29" s="192"/>
      <c r="N29" s="185"/>
    </row>
    <row r="30" spans="1:18" s="180" customFormat="1" ht="24" customHeight="1" x14ac:dyDescent="0.3">
      <c r="A30" s="203" t="s">
        <v>130</v>
      </c>
      <c r="B30" s="235">
        <v>38078</v>
      </c>
      <c r="C30" s="236"/>
      <c r="D30" s="232"/>
      <c r="E30" s="233"/>
      <c r="F30" s="234"/>
      <c r="G30" s="186"/>
      <c r="H30" s="186" t="str">
        <f>IF(D30&gt;B30,"Eine Antragstellung ist nicht möglich, da die Inbetriebnahme nach dem 01.04.2004 erfolgt - siehe Anlage 6 Nr. 2","")</f>
        <v/>
      </c>
    </row>
    <row r="31" spans="1:18" x14ac:dyDescent="0.3">
      <c r="A31" s="204"/>
      <c r="B31" s="183"/>
      <c r="C31" s="183"/>
      <c r="D31" s="184"/>
    </row>
    <row r="32" spans="1:18" ht="13.2" customHeight="1" x14ac:dyDescent="0.3">
      <c r="A32" s="180"/>
    </row>
    <row r="33" spans="1:10" s="123" customFormat="1" ht="14.4" x14ac:dyDescent="0.3">
      <c r="A33" s="245" t="s">
        <v>11</v>
      </c>
      <c r="B33" s="246"/>
      <c r="C33" s="246"/>
      <c r="D33" s="246"/>
      <c r="E33" s="246"/>
      <c r="F33" s="246"/>
      <c r="G33" s="205"/>
      <c r="H33" s="205"/>
      <c r="I33" s="205"/>
      <c r="J33" s="205"/>
    </row>
    <row r="34" spans="1:10" s="123" customFormat="1" ht="6.6" customHeight="1" x14ac:dyDescent="0.3"/>
    <row r="35" spans="1:10" s="123" customFormat="1" ht="8.4" customHeight="1" x14ac:dyDescent="0.3"/>
    <row r="36" spans="1:10" s="123" customFormat="1" ht="14.4" x14ac:dyDescent="0.3">
      <c r="A36" s="178" t="s">
        <v>12</v>
      </c>
      <c r="D36" s="178" t="s">
        <v>13</v>
      </c>
      <c r="F36" s="178"/>
      <c r="H36" s="178"/>
      <c r="I36" s="178"/>
      <c r="J36" s="178"/>
    </row>
    <row r="37" spans="1:10" s="123" customFormat="1" ht="14.4" x14ac:dyDescent="0.3"/>
    <row r="38" spans="1:10" s="123" customFormat="1" ht="67.2" customHeight="1" x14ac:dyDescent="0.3">
      <c r="A38" s="247"/>
      <c r="B38" s="248"/>
      <c r="C38" s="39"/>
      <c r="D38" s="249"/>
      <c r="E38" s="248"/>
      <c r="F38" s="248"/>
      <c r="H38" s="39"/>
      <c r="I38" s="39"/>
      <c r="J38" s="39"/>
    </row>
    <row r="39" spans="1:10" s="123" customFormat="1" ht="14.4" x14ac:dyDescent="0.3"/>
    <row r="40" spans="1:10" ht="14.4" x14ac:dyDescent="0.3">
      <c r="G40" s="123"/>
    </row>
    <row r="41" spans="1:10" ht="14.4" x14ac:dyDescent="0.3">
      <c r="G41" s="123"/>
    </row>
    <row r="42" spans="1:10" ht="14.4" x14ac:dyDescent="0.3">
      <c r="G42" s="123"/>
    </row>
    <row r="43" spans="1:10" ht="14.4" x14ac:dyDescent="0.3">
      <c r="G43" s="123"/>
    </row>
    <row r="44" spans="1:10" ht="14.4" x14ac:dyDescent="0.3">
      <c r="G44" s="123"/>
    </row>
  </sheetData>
  <sheetProtection algorithmName="SHA-512" hashValue="N7p3GLGlp+VYZaRVA11bwPo04ylJ6yUlsV8hNsH1AvfYCJO55wIv9DkrsZDlLikvQUugr8S0V6LN288XGNBZZg==" saltValue="n0CzyYZ3n2DIxFeOwsWMTg==" spinCount="100000" sheet="1" objects="1" scenarios="1"/>
  <mergeCells count="47">
    <mergeCell ref="D18:F18"/>
    <mergeCell ref="A33:F33"/>
    <mergeCell ref="A38:B38"/>
    <mergeCell ref="D38:F38"/>
    <mergeCell ref="B25:E25"/>
    <mergeCell ref="A27:A29"/>
    <mergeCell ref="B29:E29"/>
    <mergeCell ref="B28:E28"/>
    <mergeCell ref="A12:C12"/>
    <mergeCell ref="D12:F12"/>
    <mergeCell ref="D30:F30"/>
    <mergeCell ref="A19:C19"/>
    <mergeCell ref="D19:F19"/>
    <mergeCell ref="A20:C20"/>
    <mergeCell ref="D20:F20"/>
    <mergeCell ref="A21:C21"/>
    <mergeCell ref="E21:F21"/>
    <mergeCell ref="A22:C22"/>
    <mergeCell ref="D22:F22"/>
    <mergeCell ref="B30:C30"/>
    <mergeCell ref="A23:A26"/>
    <mergeCell ref="D17:F17"/>
    <mergeCell ref="A17:C17"/>
    <mergeCell ref="A18:C18"/>
    <mergeCell ref="A14:F14"/>
    <mergeCell ref="A15:C15"/>
    <mergeCell ref="D15:F15"/>
    <mergeCell ref="A16:C16"/>
    <mergeCell ref="D16:F16"/>
    <mergeCell ref="A10:C10"/>
    <mergeCell ref="D10:F10"/>
    <mergeCell ref="A11:C11"/>
    <mergeCell ref="A6:C6"/>
    <mergeCell ref="D6:F6"/>
    <mergeCell ref="A7:C7"/>
    <mergeCell ref="E7:F7"/>
    <mergeCell ref="A8:C8"/>
    <mergeCell ref="D8:F8"/>
    <mergeCell ref="A9:C9"/>
    <mergeCell ref="D9:F9"/>
    <mergeCell ref="D11:F11"/>
    <mergeCell ref="A1:F1"/>
    <mergeCell ref="A3:F3"/>
    <mergeCell ref="A4:C4"/>
    <mergeCell ref="D4:F4"/>
    <mergeCell ref="A5:C5"/>
    <mergeCell ref="D5:F5"/>
  </mergeCells>
  <pageMargins left="0.70866141732283461" right="0.70866141732283461" top="0.78740157480314965" bottom="0.78740157480314965" header="0.31496062992125984" footer="0.31496062992125984"/>
  <pageSetup paperSize="9" scale="79"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B75"/>
  <sheetViews>
    <sheetView showGridLines="0" topLeftCell="A16" zoomScale="90" zoomScaleNormal="90" workbookViewId="0">
      <selection activeCell="H47" sqref="H47"/>
    </sheetView>
  </sheetViews>
  <sheetFormatPr baseColWidth="10" defaultColWidth="11.5546875" defaultRowHeight="13.8" x14ac:dyDescent="0.3"/>
  <cols>
    <col min="1" max="1" width="0.88671875" style="30" customWidth="1"/>
    <col min="2" max="2" width="6.33203125" style="30" customWidth="1"/>
    <col min="3" max="3" width="16.33203125" style="30" customWidth="1"/>
    <col min="4" max="4" width="17.5546875" style="30" customWidth="1"/>
    <col min="5" max="5" width="16.6640625" style="30" customWidth="1"/>
    <col min="6" max="6" width="16.44140625" style="30" customWidth="1"/>
    <col min="7" max="7" width="2.88671875" style="30" customWidth="1"/>
    <col min="8" max="8" width="16.44140625" style="30" customWidth="1"/>
    <col min="9" max="9" width="14.5546875" style="30" customWidth="1"/>
    <col min="10" max="10" width="2.44140625" style="30" customWidth="1"/>
    <col min="11" max="11" width="15.109375" style="30" customWidth="1"/>
    <col min="12" max="12" width="2.6640625" style="30" customWidth="1"/>
    <col min="13" max="13" width="15.88671875" style="30" customWidth="1"/>
    <col min="14" max="16" width="1.109375" style="30" customWidth="1"/>
    <col min="17" max="17" width="16.33203125" style="30" customWidth="1"/>
    <col min="18" max="18" width="1" style="30" customWidth="1"/>
    <col min="19" max="20" width="1.109375" style="30" customWidth="1"/>
    <col min="21" max="21" width="17.109375" style="30" customWidth="1"/>
    <col min="22" max="23" width="1.109375" style="30" customWidth="1"/>
    <col min="24" max="24" width="18.109375" style="30" customWidth="1"/>
    <col min="25" max="26" width="1.109375" style="30" customWidth="1"/>
    <col min="27" max="27" width="4.33203125" style="30" customWidth="1"/>
    <col min="28" max="28" width="25" style="30" bestFit="1" customWidth="1"/>
    <col min="29" max="16384" width="11.5546875" style="30"/>
  </cols>
  <sheetData>
    <row r="1" spans="1:28" ht="70.2" customHeight="1" x14ac:dyDescent="0.3">
      <c r="A1" s="259" t="s">
        <v>133</v>
      </c>
      <c r="B1" s="260"/>
      <c r="C1" s="260"/>
      <c r="D1" s="260"/>
      <c r="E1" s="260"/>
      <c r="F1" s="260"/>
      <c r="G1" s="260"/>
      <c r="H1" s="260"/>
      <c r="I1" s="260"/>
      <c r="J1" s="260"/>
      <c r="K1" s="260"/>
      <c r="L1" s="260"/>
      <c r="M1" s="260"/>
      <c r="N1" s="24"/>
      <c r="O1" s="25"/>
      <c r="P1" s="26"/>
      <c r="Q1" s="26" t="str">
        <f>CONCATENATE("I.
 Flächen / Kosten 
Srukturkosten Overhead ",)</f>
        <v xml:space="preserve">I.
 Flächen / Kosten 
Srukturkosten Overhead </v>
      </c>
      <c r="R1" s="26"/>
      <c r="S1" s="25"/>
      <c r="T1" s="26"/>
      <c r="U1" s="26" t="s">
        <v>50</v>
      </c>
      <c r="V1" s="25"/>
      <c r="W1" s="26"/>
      <c r="X1" s="28" t="s">
        <v>137</v>
      </c>
      <c r="Y1" s="29"/>
      <c r="Z1" s="36"/>
    </row>
    <row r="2" spans="1:28" ht="3.6" customHeight="1" x14ac:dyDescent="0.3">
      <c r="O2" s="31"/>
      <c r="P2" s="31"/>
      <c r="Q2" s="31"/>
      <c r="R2" s="31"/>
      <c r="S2" s="31"/>
      <c r="T2" s="31"/>
      <c r="U2" s="31"/>
      <c r="V2" s="31"/>
      <c r="W2" s="31"/>
      <c r="X2" s="31"/>
    </row>
    <row r="3" spans="1:28" ht="4.95" customHeight="1" x14ac:dyDescent="0.3">
      <c r="A3" s="32"/>
      <c r="B3" s="33"/>
      <c r="C3" s="33"/>
      <c r="D3" s="33"/>
      <c r="E3" s="33"/>
      <c r="F3" s="33"/>
      <c r="G3" s="33"/>
      <c r="H3" s="33"/>
      <c r="I3" s="33"/>
      <c r="J3" s="33"/>
      <c r="K3" s="33"/>
      <c r="L3" s="33"/>
      <c r="M3" s="33"/>
      <c r="N3" s="33"/>
      <c r="O3" s="34"/>
      <c r="P3" s="34"/>
      <c r="Q3" s="34"/>
      <c r="R3" s="34"/>
      <c r="S3" s="34"/>
      <c r="T3" s="34"/>
      <c r="U3" s="34"/>
      <c r="V3" s="34"/>
      <c r="W3" s="34"/>
      <c r="X3" s="34"/>
      <c r="Y3" s="35"/>
    </row>
    <row r="4" spans="1:28" ht="14.4" customHeight="1" x14ac:dyDescent="0.3">
      <c r="A4" s="36"/>
      <c r="B4" s="261" t="s">
        <v>14</v>
      </c>
      <c r="C4" s="262"/>
      <c r="D4" s="261" t="s">
        <v>15</v>
      </c>
      <c r="E4" s="246"/>
      <c r="F4" s="37">
        <f>Stammdaten!D4</f>
        <v>0</v>
      </c>
      <c r="G4" s="38"/>
      <c r="H4" s="38"/>
      <c r="I4" s="38"/>
      <c r="J4" s="38"/>
      <c r="K4" s="38"/>
      <c r="L4" s="38"/>
      <c r="M4" s="38"/>
      <c r="N4" s="38"/>
      <c r="O4" s="38"/>
      <c r="P4" s="38"/>
      <c r="Q4" s="38"/>
      <c r="R4" s="38"/>
      <c r="S4" s="39"/>
      <c r="T4" s="39"/>
      <c r="U4" s="39"/>
      <c r="V4" s="38"/>
      <c r="W4" s="38"/>
      <c r="X4" s="38"/>
      <c r="Y4" s="40"/>
      <c r="Z4" s="39"/>
    </row>
    <row r="5" spans="1:28" ht="14.4" x14ac:dyDescent="0.3">
      <c r="A5" s="36"/>
      <c r="B5" s="262"/>
      <c r="C5" s="262"/>
      <c r="D5" s="261" t="s">
        <v>16</v>
      </c>
      <c r="E5" s="246"/>
      <c r="F5" s="261" t="str">
        <f>CONCATENATE(Stammdaten!D5,", ",Stammdaten!D6,", ",Stammdaten!D7," ",Stammdaten!E8)</f>
        <v xml:space="preserve">, ,  </v>
      </c>
      <c r="G5" s="246"/>
      <c r="H5" s="246"/>
      <c r="I5" s="246"/>
      <c r="J5" s="246"/>
      <c r="K5" s="246"/>
      <c r="L5" s="246"/>
      <c r="M5" s="246"/>
      <c r="N5" s="246"/>
      <c r="O5" s="246"/>
      <c r="P5" s="246"/>
      <c r="Q5" s="246"/>
      <c r="R5" s="246"/>
      <c r="S5" s="246"/>
      <c r="T5" s="246"/>
      <c r="U5" s="246"/>
      <c r="V5" s="246"/>
      <c r="W5" s="246"/>
      <c r="X5" s="246"/>
      <c r="Y5" s="246"/>
      <c r="Z5" s="121"/>
    </row>
    <row r="6" spans="1:28" ht="4.2" customHeight="1" x14ac:dyDescent="0.3">
      <c r="A6" s="41"/>
      <c r="B6" s="42"/>
      <c r="C6" s="42"/>
      <c r="D6" s="42"/>
      <c r="E6" s="42"/>
      <c r="F6" s="43"/>
      <c r="G6" s="44"/>
      <c r="H6" s="44"/>
      <c r="I6" s="44"/>
      <c r="J6" s="44"/>
      <c r="K6" s="44"/>
      <c r="L6" s="44"/>
      <c r="M6" s="44"/>
      <c r="N6" s="44"/>
      <c r="O6" s="44"/>
      <c r="P6" s="44"/>
      <c r="Q6" s="44"/>
      <c r="R6" s="44"/>
      <c r="S6" s="44"/>
      <c r="T6" s="44"/>
      <c r="U6" s="44"/>
      <c r="V6" s="44"/>
      <c r="W6" s="44"/>
      <c r="X6" s="44"/>
      <c r="Y6" s="45"/>
      <c r="Z6" s="121"/>
    </row>
    <row r="7" spans="1:28" ht="4.95" customHeight="1" x14ac:dyDescent="0.3">
      <c r="A7" s="46"/>
      <c r="B7" s="47"/>
      <c r="C7" s="47"/>
      <c r="D7" s="47"/>
      <c r="E7" s="47"/>
      <c r="F7" s="47"/>
      <c r="G7" s="47"/>
      <c r="H7" s="47"/>
      <c r="I7" s="47"/>
      <c r="J7" s="47"/>
      <c r="K7" s="47"/>
      <c r="L7" s="47"/>
      <c r="M7" s="47"/>
      <c r="N7" s="47"/>
      <c r="O7" s="48"/>
      <c r="P7" s="48"/>
      <c r="Q7" s="48"/>
      <c r="R7" s="48"/>
      <c r="S7" s="48"/>
      <c r="T7" s="48"/>
      <c r="U7" s="48"/>
      <c r="V7" s="48"/>
      <c r="W7" s="48"/>
      <c r="X7" s="48"/>
      <c r="Y7" s="66"/>
    </row>
    <row r="8" spans="1:28" ht="14.4" customHeight="1" x14ac:dyDescent="0.3">
      <c r="A8" s="36"/>
      <c r="B8" s="261" t="s">
        <v>17</v>
      </c>
      <c r="C8" s="262"/>
      <c r="D8" s="261" t="s">
        <v>18</v>
      </c>
      <c r="E8" s="246"/>
      <c r="F8" s="30">
        <f>Stammdaten!D15</f>
        <v>0</v>
      </c>
      <c r="G8" s="50"/>
      <c r="H8" s="51" t="s">
        <v>19</v>
      </c>
      <c r="I8" s="263">
        <f>Stammdaten!D16</f>
        <v>0</v>
      </c>
      <c r="J8" s="246"/>
      <c r="K8" s="246"/>
      <c r="L8" s="246"/>
      <c r="M8" s="246"/>
      <c r="N8" s="246"/>
      <c r="O8" s="246"/>
      <c r="P8" s="246"/>
      <c r="Q8" s="246"/>
      <c r="R8" s="246"/>
      <c r="S8" s="246"/>
      <c r="T8" s="246"/>
      <c r="U8" s="246"/>
      <c r="V8" s="246"/>
      <c r="W8" s="246"/>
      <c r="X8" s="246"/>
      <c r="Y8" s="246"/>
      <c r="Z8" s="121"/>
    </row>
    <row r="9" spans="1:28" ht="14.4" x14ac:dyDescent="0.3">
      <c r="A9" s="36"/>
      <c r="B9" s="262"/>
      <c r="C9" s="262"/>
      <c r="D9" s="261" t="s">
        <v>20</v>
      </c>
      <c r="E9" s="246"/>
      <c r="F9" s="261" t="str">
        <f>CONCATENATE(Stammdaten!D19,", ",Stammdaten!D20,", ",Stammdaten!D21," ",Stammdaten!E21)</f>
        <v xml:space="preserve">, ,  </v>
      </c>
      <c r="G9" s="246"/>
      <c r="H9" s="246"/>
      <c r="I9" s="246"/>
      <c r="J9" s="246"/>
      <c r="K9" s="246"/>
      <c r="L9" s="246"/>
      <c r="M9" s="246"/>
      <c r="N9" s="246"/>
      <c r="O9" s="246"/>
      <c r="P9" s="246"/>
      <c r="Q9" s="246"/>
      <c r="R9" s="246"/>
      <c r="S9" s="246"/>
      <c r="T9" s="246"/>
      <c r="U9" s="246"/>
      <c r="V9" s="246"/>
      <c r="W9" s="246"/>
      <c r="X9" s="246"/>
      <c r="Y9" s="246"/>
      <c r="Z9" s="121"/>
    </row>
    <row r="10" spans="1:28" ht="3.6" customHeight="1" x14ac:dyDescent="0.3">
      <c r="A10" s="52"/>
      <c r="B10" s="53"/>
      <c r="C10" s="53"/>
      <c r="D10" s="53"/>
      <c r="E10" s="53"/>
      <c r="F10" s="54"/>
      <c r="G10" s="55"/>
      <c r="H10" s="55"/>
      <c r="I10" s="55"/>
      <c r="J10" s="55"/>
      <c r="K10" s="55"/>
      <c r="L10" s="55"/>
      <c r="M10" s="55"/>
      <c r="N10" s="55"/>
      <c r="O10" s="55"/>
      <c r="P10" s="55"/>
      <c r="Q10" s="55"/>
      <c r="R10" s="55"/>
      <c r="S10" s="55"/>
      <c r="T10" s="55"/>
      <c r="U10" s="55"/>
      <c r="V10" s="55"/>
      <c r="W10" s="55"/>
      <c r="X10" s="55"/>
      <c r="Y10" s="55"/>
      <c r="Z10" s="121"/>
    </row>
    <row r="11" spans="1:28" ht="3.6" customHeight="1" x14ac:dyDescent="0.3">
      <c r="O11" s="31"/>
      <c r="P11" s="31"/>
      <c r="Q11" s="31"/>
      <c r="R11" s="31"/>
      <c r="S11" s="31"/>
      <c r="T11" s="31"/>
      <c r="U11" s="31"/>
      <c r="V11" s="31"/>
      <c r="W11" s="31"/>
      <c r="X11" s="31"/>
    </row>
    <row r="12" spans="1:28" ht="3.6" customHeight="1" x14ac:dyDescent="0.3">
      <c r="A12" s="32"/>
      <c r="B12" s="33"/>
      <c r="C12" s="33"/>
      <c r="D12" s="33"/>
      <c r="E12" s="33"/>
      <c r="F12" s="33"/>
      <c r="G12" s="33"/>
      <c r="H12" s="33"/>
      <c r="I12" s="33"/>
      <c r="J12" s="33"/>
      <c r="K12" s="33"/>
      <c r="L12" s="33"/>
      <c r="M12" s="33"/>
      <c r="N12" s="33"/>
      <c r="O12" s="57"/>
      <c r="P12" s="34"/>
      <c r="Q12" s="34"/>
      <c r="R12" s="34"/>
      <c r="S12" s="57"/>
      <c r="T12" s="34"/>
      <c r="U12" s="34"/>
      <c r="V12" s="57"/>
      <c r="W12" s="34"/>
      <c r="X12" s="34"/>
      <c r="Y12" s="35"/>
    </row>
    <row r="13" spans="1:28" ht="13.95" customHeight="1" x14ac:dyDescent="0.3">
      <c r="A13" s="36"/>
      <c r="B13" s="59" t="s">
        <v>21</v>
      </c>
      <c r="C13" s="59" t="s">
        <v>106</v>
      </c>
      <c r="O13" s="122"/>
      <c r="P13" s="31"/>
      <c r="Q13" s="31"/>
      <c r="R13" s="31"/>
      <c r="S13" s="122"/>
      <c r="T13" s="31"/>
      <c r="U13" s="31"/>
      <c r="V13" s="122"/>
      <c r="W13" s="31"/>
      <c r="X13" s="31"/>
      <c r="Y13" s="66"/>
    </row>
    <row r="14" spans="1:28" ht="7.2" customHeight="1" x14ac:dyDescent="0.3">
      <c r="A14" s="36"/>
      <c r="O14" s="122"/>
      <c r="P14" s="31"/>
      <c r="Q14" s="31"/>
      <c r="R14" s="31"/>
      <c r="S14" s="122"/>
      <c r="T14" s="31"/>
      <c r="U14" s="31"/>
      <c r="V14" s="122"/>
      <c r="W14" s="31"/>
      <c r="X14" s="31"/>
      <c r="Y14" s="66"/>
    </row>
    <row r="15" spans="1:28" ht="14.4" x14ac:dyDescent="0.3">
      <c r="A15" s="36"/>
      <c r="B15" s="69" t="s">
        <v>49</v>
      </c>
      <c r="C15" s="30" t="s">
        <v>51</v>
      </c>
      <c r="D15" s="123"/>
      <c r="E15" s="123"/>
      <c r="F15" s="123"/>
      <c r="L15" s="67"/>
      <c r="M15" s="3"/>
      <c r="N15" s="67"/>
      <c r="O15" s="65"/>
      <c r="Q15" s="3"/>
      <c r="S15" s="65"/>
      <c r="U15" s="3"/>
      <c r="V15" s="65"/>
      <c r="X15" s="124">
        <f>M15-Q15-U15</f>
        <v>0</v>
      </c>
      <c r="Y15" s="66"/>
      <c r="AB15" s="110"/>
    </row>
    <row r="16" spans="1:28" x14ac:dyDescent="0.3">
      <c r="A16" s="36"/>
      <c r="B16" s="69" t="s">
        <v>84</v>
      </c>
      <c r="I16" s="30" t="s">
        <v>22</v>
      </c>
      <c r="L16" s="67"/>
      <c r="M16" s="125">
        <v>1</v>
      </c>
      <c r="N16" s="126"/>
      <c r="O16" s="127"/>
      <c r="P16" s="128"/>
      <c r="Q16" s="125" t="e">
        <f>Q15/$M$15</f>
        <v>#DIV/0!</v>
      </c>
      <c r="R16" s="128"/>
      <c r="S16" s="127"/>
      <c r="T16" s="128"/>
      <c r="U16" s="125" t="e">
        <f>U15/$M$15</f>
        <v>#DIV/0!</v>
      </c>
      <c r="V16" s="127"/>
      <c r="W16" s="128"/>
      <c r="X16" s="125" t="e">
        <f>X15/$M$15</f>
        <v>#DIV/0!</v>
      </c>
      <c r="Y16" s="66"/>
    </row>
    <row r="17" spans="1:28" ht="4.2" customHeight="1" x14ac:dyDescent="0.3">
      <c r="A17" s="36"/>
      <c r="L17" s="67"/>
      <c r="M17" s="124"/>
      <c r="N17" s="67"/>
      <c r="O17" s="65"/>
      <c r="Q17" s="124"/>
      <c r="S17" s="65"/>
      <c r="U17" s="124"/>
      <c r="V17" s="65"/>
      <c r="X17" s="124"/>
      <c r="Y17" s="66"/>
    </row>
    <row r="18" spans="1:28" s="111" customFormat="1" ht="4.95" customHeight="1" x14ac:dyDescent="0.3">
      <c r="A18" s="129"/>
      <c r="B18" s="130"/>
      <c r="C18" s="130"/>
      <c r="D18" s="130"/>
      <c r="E18" s="130"/>
      <c r="F18" s="130"/>
      <c r="G18" s="130"/>
      <c r="H18" s="130"/>
      <c r="I18" s="130"/>
      <c r="J18" s="130"/>
      <c r="K18" s="130"/>
      <c r="L18" s="130"/>
      <c r="M18" s="130"/>
      <c r="N18" s="130"/>
      <c r="O18" s="131"/>
      <c r="P18" s="130"/>
      <c r="Q18" s="132"/>
      <c r="R18" s="130"/>
      <c r="S18" s="131"/>
      <c r="T18" s="130"/>
      <c r="U18" s="132"/>
      <c r="V18" s="131"/>
      <c r="W18" s="130"/>
      <c r="X18" s="132"/>
      <c r="Y18" s="133"/>
    </row>
    <row r="19" spans="1:28" s="111" customFormat="1" ht="4.95" customHeight="1" x14ac:dyDescent="0.3">
      <c r="Q19" s="134"/>
      <c r="U19" s="134"/>
      <c r="X19" s="134"/>
      <c r="Y19" s="135"/>
    </row>
    <row r="20" spans="1:28" s="111" customFormat="1" ht="4.2" customHeight="1" x14ac:dyDescent="0.3">
      <c r="A20" s="136"/>
      <c r="B20" s="137"/>
      <c r="C20" s="137"/>
      <c r="D20" s="137"/>
      <c r="E20" s="137"/>
      <c r="F20" s="137"/>
      <c r="G20" s="137"/>
      <c r="H20" s="137"/>
      <c r="I20" s="137"/>
      <c r="J20" s="137"/>
      <c r="K20" s="137"/>
      <c r="L20" s="137"/>
      <c r="M20" s="137"/>
      <c r="N20" s="137"/>
      <c r="O20" s="138"/>
      <c r="P20" s="137"/>
      <c r="Q20" s="139"/>
      <c r="R20" s="137"/>
      <c r="S20" s="138"/>
      <c r="T20" s="137"/>
      <c r="U20" s="139"/>
      <c r="V20" s="138"/>
      <c r="W20" s="137"/>
      <c r="X20" s="139"/>
      <c r="Y20" s="140"/>
    </row>
    <row r="21" spans="1:28" ht="27.6" x14ac:dyDescent="0.3">
      <c r="A21" s="36"/>
      <c r="B21" s="59" t="s">
        <v>23</v>
      </c>
      <c r="C21" s="59" t="s">
        <v>54</v>
      </c>
      <c r="I21" s="31" t="s">
        <v>24</v>
      </c>
      <c r="J21" s="31"/>
      <c r="K21" s="31" t="s">
        <v>25</v>
      </c>
      <c r="O21" s="65"/>
      <c r="Q21" s="141"/>
      <c r="R21" s="66"/>
      <c r="S21" s="65"/>
      <c r="T21" s="36"/>
      <c r="U21" s="142"/>
      <c r="V21" s="65"/>
      <c r="W21" s="36"/>
      <c r="X21" s="142"/>
      <c r="Y21" s="66"/>
    </row>
    <row r="22" spans="1:28" ht="3.6" customHeight="1" x14ac:dyDescent="0.3">
      <c r="A22" s="36"/>
      <c r="F22" s="51"/>
      <c r="I22" s="143"/>
      <c r="J22" s="143"/>
      <c r="K22" s="143"/>
      <c r="O22" s="65"/>
      <c r="S22" s="65"/>
      <c r="V22" s="65"/>
      <c r="Y22" s="66"/>
    </row>
    <row r="23" spans="1:28" x14ac:dyDescent="0.3">
      <c r="A23" s="36"/>
      <c r="B23" s="30" t="s">
        <v>26</v>
      </c>
      <c r="C23" s="30" t="s">
        <v>27</v>
      </c>
      <c r="F23" s="30" t="s">
        <v>28</v>
      </c>
      <c r="I23" s="143">
        <v>40756</v>
      </c>
      <c r="K23" s="4"/>
      <c r="O23" s="65"/>
      <c r="S23" s="65"/>
      <c r="V23" s="65"/>
      <c r="Y23" s="66"/>
    </row>
    <row r="24" spans="1:28" ht="3.6" customHeight="1" x14ac:dyDescent="0.3">
      <c r="A24" s="36"/>
      <c r="I24" s="143"/>
      <c r="J24" s="143"/>
      <c r="K24" s="143"/>
      <c r="O24" s="65"/>
      <c r="S24" s="65"/>
      <c r="V24" s="65"/>
      <c r="Y24" s="66"/>
    </row>
    <row r="25" spans="1:28" x14ac:dyDescent="0.3">
      <c r="A25" s="36"/>
      <c r="F25" s="30" t="s">
        <v>29</v>
      </c>
      <c r="I25" s="144">
        <v>92.9</v>
      </c>
      <c r="J25" s="143"/>
      <c r="K25" s="5"/>
      <c r="O25" s="65"/>
      <c r="S25" s="65"/>
      <c r="V25" s="65"/>
      <c r="Y25" s="66"/>
    </row>
    <row r="26" spans="1:28" ht="3.6" customHeight="1" x14ac:dyDescent="0.3">
      <c r="A26" s="36"/>
      <c r="F26" s="51"/>
      <c r="I26" s="143"/>
      <c r="J26" s="143"/>
      <c r="K26" s="143"/>
      <c r="O26" s="65"/>
      <c r="S26" s="65"/>
      <c r="V26" s="65"/>
      <c r="Y26" s="66"/>
    </row>
    <row r="27" spans="1:28" x14ac:dyDescent="0.3">
      <c r="A27" s="36"/>
      <c r="B27" s="30" t="s">
        <v>30</v>
      </c>
      <c r="C27" s="145" t="s">
        <v>52</v>
      </c>
      <c r="D27" s="145"/>
      <c r="E27" s="145"/>
      <c r="I27" s="70">
        <v>1818</v>
      </c>
      <c r="K27" s="70">
        <f>ROUND(I27/I25*K25,-1)</f>
        <v>0</v>
      </c>
      <c r="M27" s="70">
        <f>K27*M15</f>
        <v>0</v>
      </c>
      <c r="O27" s="65"/>
      <c r="Q27" s="70"/>
      <c r="S27" s="65"/>
      <c r="U27" s="70"/>
      <c r="V27" s="65"/>
      <c r="X27" s="70"/>
      <c r="Y27" s="66"/>
    </row>
    <row r="28" spans="1:28" ht="3.6" customHeight="1" x14ac:dyDescent="0.3">
      <c r="A28" s="36"/>
      <c r="O28" s="65"/>
      <c r="S28" s="65"/>
      <c r="V28" s="65"/>
      <c r="Y28" s="66"/>
    </row>
    <row r="29" spans="1:28" ht="31.95" customHeight="1" x14ac:dyDescent="0.3">
      <c r="A29" s="36"/>
      <c r="B29" s="30" t="s">
        <v>31</v>
      </c>
      <c r="C29" s="261" t="s">
        <v>32</v>
      </c>
      <c r="D29" s="246"/>
      <c r="E29" s="246"/>
      <c r="F29" s="246"/>
      <c r="G29" s="246"/>
      <c r="H29" s="124">
        <f>M15</f>
        <v>0</v>
      </c>
      <c r="I29" s="125">
        <f>IF(H29=0,0,IF(H29&lt;601,0.11,IF(H29&lt;801,0.1,IF(H29&lt;1001,0.09,IF(H29&lt;1201,0.08,IF(H29&lt;1601,0.07,0.06))))))</f>
        <v>0</v>
      </c>
      <c r="J29" s="125"/>
      <c r="K29" s="70">
        <f>ROUND(K27*I29,0)</f>
        <v>0</v>
      </c>
      <c r="M29" s="70">
        <f>K29*M15</f>
        <v>0</v>
      </c>
      <c r="O29" s="65"/>
      <c r="Q29" s="70"/>
      <c r="S29" s="65"/>
      <c r="U29" s="146"/>
      <c r="V29" s="65"/>
      <c r="Y29" s="66"/>
    </row>
    <row r="30" spans="1:28" ht="14.4" x14ac:dyDescent="0.3">
      <c r="A30" s="36"/>
      <c r="B30" s="30" t="s">
        <v>33</v>
      </c>
      <c r="C30" s="30" t="s">
        <v>53</v>
      </c>
      <c r="F30" s="147"/>
      <c r="G30" s="148"/>
      <c r="H30" s="148"/>
      <c r="I30" s="148"/>
      <c r="J30" s="148"/>
      <c r="K30" s="148"/>
      <c r="M30" s="23">
        <f>(M27+M29)*0.05</f>
        <v>0</v>
      </c>
      <c r="O30" s="65"/>
      <c r="Q30" s="70"/>
      <c r="S30" s="65"/>
      <c r="U30" s="146"/>
      <c r="V30" s="65"/>
      <c r="X30" s="146"/>
      <c r="Y30" s="66"/>
      <c r="AB30" s="100"/>
    </row>
    <row r="31" spans="1:28" ht="3.6" customHeight="1" x14ac:dyDescent="0.3">
      <c r="A31" s="36"/>
      <c r="O31" s="65"/>
      <c r="S31" s="65"/>
      <c r="V31" s="65"/>
      <c r="Y31" s="66"/>
    </row>
    <row r="32" spans="1:28" ht="4.2" customHeight="1" x14ac:dyDescent="0.3">
      <c r="A32" s="36"/>
      <c r="M32" s="70"/>
      <c r="O32" s="65"/>
      <c r="S32" s="65"/>
      <c r="V32" s="65"/>
      <c r="Y32" s="66"/>
    </row>
    <row r="33" spans="1:28" ht="15.6" customHeight="1" x14ac:dyDescent="0.3">
      <c r="A33" s="36"/>
      <c r="B33" s="30" t="s">
        <v>35</v>
      </c>
      <c r="C33" s="149" t="s">
        <v>107</v>
      </c>
      <c r="F33" s="70"/>
      <c r="I33" s="70"/>
      <c r="K33" s="51" t="s">
        <v>36</v>
      </c>
      <c r="M33" s="70">
        <f>SUM(M27:M30)</f>
        <v>0</v>
      </c>
      <c r="O33" s="65"/>
      <c r="Q33" s="70"/>
      <c r="S33" s="65"/>
      <c r="U33" s="146"/>
      <c r="V33" s="65"/>
      <c r="X33" s="146"/>
      <c r="Y33" s="66"/>
    </row>
    <row r="34" spans="1:28" ht="4.2" customHeight="1" x14ac:dyDescent="0.3">
      <c r="A34" s="36"/>
      <c r="L34" s="67"/>
      <c r="M34" s="124"/>
      <c r="N34" s="67"/>
      <c r="O34" s="65"/>
      <c r="Q34" s="124"/>
      <c r="S34" s="65"/>
      <c r="U34" s="124"/>
      <c r="V34" s="65"/>
      <c r="X34" s="124"/>
      <c r="Y34" s="66"/>
    </row>
    <row r="35" spans="1:28" s="111" customFormat="1" ht="4.95" customHeight="1" x14ac:dyDescent="0.3">
      <c r="A35" s="129"/>
      <c r="B35" s="130"/>
      <c r="C35" s="130"/>
      <c r="D35" s="130"/>
      <c r="E35" s="130"/>
      <c r="F35" s="130"/>
      <c r="G35" s="130"/>
      <c r="H35" s="130"/>
      <c r="I35" s="130"/>
      <c r="J35" s="130"/>
      <c r="K35" s="130"/>
      <c r="L35" s="130"/>
      <c r="M35" s="130"/>
      <c r="N35" s="130"/>
      <c r="O35" s="131"/>
      <c r="P35" s="130"/>
      <c r="Q35" s="132"/>
      <c r="R35" s="130"/>
      <c r="S35" s="131"/>
      <c r="T35" s="130"/>
      <c r="U35" s="132"/>
      <c r="V35" s="131"/>
      <c r="W35" s="130"/>
      <c r="X35" s="132"/>
      <c r="Y35" s="133"/>
    </row>
    <row r="36" spans="1:28" s="111" customFormat="1" ht="4.95" customHeight="1" x14ac:dyDescent="0.3">
      <c r="Q36" s="134"/>
      <c r="U36" s="134"/>
      <c r="X36" s="134"/>
    </row>
    <row r="37" spans="1:28" s="111" customFormat="1" ht="4.2" customHeight="1" x14ac:dyDescent="0.3">
      <c r="A37" s="136"/>
      <c r="B37" s="137"/>
      <c r="C37" s="137"/>
      <c r="D37" s="137"/>
      <c r="E37" s="137"/>
      <c r="F37" s="137"/>
      <c r="G37" s="137"/>
      <c r="H37" s="137"/>
      <c r="I37" s="137"/>
      <c r="J37" s="137"/>
      <c r="K37" s="137"/>
      <c r="L37" s="137"/>
      <c r="M37" s="137"/>
      <c r="N37" s="137"/>
      <c r="O37" s="138"/>
      <c r="P37" s="137"/>
      <c r="Q37" s="139"/>
      <c r="R37" s="137"/>
      <c r="S37" s="138"/>
      <c r="T37" s="137"/>
      <c r="U37" s="139"/>
      <c r="V37" s="138"/>
      <c r="W37" s="137"/>
      <c r="X37" s="139"/>
      <c r="Y37" s="140"/>
    </row>
    <row r="38" spans="1:28" ht="15.6" customHeight="1" x14ac:dyDescent="0.3">
      <c r="A38" s="36"/>
      <c r="B38" s="59" t="s">
        <v>39</v>
      </c>
      <c r="C38" s="59" t="s">
        <v>67</v>
      </c>
      <c r="F38" s="70"/>
      <c r="I38" s="70"/>
      <c r="M38" s="70"/>
      <c r="O38" s="65"/>
      <c r="Q38" s="70"/>
      <c r="S38" s="65"/>
      <c r="U38" s="146"/>
      <c r="V38" s="65"/>
      <c r="X38" s="146"/>
      <c r="Y38" s="66"/>
    </row>
    <row r="39" spans="1:28" ht="15.6" customHeight="1" x14ac:dyDescent="0.3">
      <c r="A39" s="36"/>
      <c r="C39" s="150"/>
      <c r="D39" s="151"/>
      <c r="E39" s="97"/>
      <c r="F39" s="97"/>
      <c r="G39" s="152"/>
      <c r="H39" s="153"/>
      <c r="I39" s="70"/>
      <c r="M39" s="70"/>
      <c r="O39" s="65"/>
      <c r="Q39" s="70"/>
      <c r="S39" s="65"/>
      <c r="U39" s="146"/>
      <c r="V39" s="65"/>
      <c r="X39" s="146"/>
      <c r="Y39" s="66"/>
    </row>
    <row r="40" spans="1:28" ht="27.6" x14ac:dyDescent="0.3">
      <c r="A40" s="36"/>
      <c r="C40" s="154" t="s">
        <v>134</v>
      </c>
      <c r="D40" s="274" t="s">
        <v>55</v>
      </c>
      <c r="E40" s="275"/>
      <c r="F40" s="154" t="s">
        <v>56</v>
      </c>
      <c r="H40" s="155" t="s">
        <v>57</v>
      </c>
      <c r="I40" s="156" t="s">
        <v>57</v>
      </c>
      <c r="K40" s="31" t="s">
        <v>68</v>
      </c>
      <c r="M40" s="157" t="s">
        <v>108</v>
      </c>
      <c r="O40" s="65"/>
      <c r="Q40" s="70"/>
      <c r="S40" s="65"/>
      <c r="U40" s="146"/>
      <c r="V40" s="65"/>
      <c r="X40" s="146"/>
      <c r="Y40" s="66"/>
      <c r="AB40" s="100"/>
    </row>
    <row r="41" spans="1:28" ht="15.6" customHeight="1" x14ac:dyDescent="0.25">
      <c r="A41" s="36"/>
      <c r="C41" s="158">
        <v>100</v>
      </c>
      <c r="D41" s="270" t="s">
        <v>58</v>
      </c>
      <c r="E41" s="271"/>
      <c r="F41" s="7"/>
      <c r="H41" s="13" t="e">
        <f>F48/M33</f>
        <v>#DIV/0!</v>
      </c>
      <c r="I41" s="159" t="s">
        <v>72</v>
      </c>
      <c r="K41" s="160">
        <f>12.5%+K44-3%</f>
        <v>9.5000000000000001E-2</v>
      </c>
      <c r="M41" s="161">
        <v>8</v>
      </c>
      <c r="O41" s="65"/>
      <c r="Q41" s="70"/>
      <c r="S41" s="65"/>
      <c r="U41" s="146"/>
      <c r="V41" s="65"/>
      <c r="X41" s="146"/>
      <c r="Y41" s="66"/>
      <c r="AB41" s="162"/>
    </row>
    <row r="42" spans="1:28" ht="15.6" customHeight="1" x14ac:dyDescent="0.25">
      <c r="A42" s="36"/>
      <c r="C42" s="158">
        <v>200</v>
      </c>
      <c r="D42" s="270" t="s">
        <v>59</v>
      </c>
      <c r="E42" s="271"/>
      <c r="F42" s="7"/>
      <c r="H42" s="10"/>
      <c r="I42" s="95" t="s">
        <v>69</v>
      </c>
      <c r="K42" s="160">
        <f>6.25 %+K44-3%</f>
        <v>3.2500000000000001E-2</v>
      </c>
      <c r="M42" s="161">
        <v>16</v>
      </c>
      <c r="O42" s="65"/>
      <c r="Q42" s="70"/>
      <c r="S42" s="65"/>
      <c r="U42" s="146"/>
      <c r="V42" s="65"/>
      <c r="X42" s="146"/>
      <c r="Y42" s="66"/>
      <c r="AB42" s="100"/>
    </row>
    <row r="43" spans="1:28" ht="15.6" customHeight="1" x14ac:dyDescent="0.25">
      <c r="A43" s="36"/>
      <c r="C43" s="158">
        <v>300</v>
      </c>
      <c r="D43" s="270" t="s">
        <v>60</v>
      </c>
      <c r="E43" s="271"/>
      <c r="F43" s="12"/>
      <c r="H43" s="10"/>
      <c r="I43" s="95" t="s">
        <v>70</v>
      </c>
      <c r="K43" s="160">
        <f>4%+K44-3%</f>
        <v>1.0000000000000002E-2</v>
      </c>
      <c r="M43" s="161">
        <v>25</v>
      </c>
      <c r="O43" s="65"/>
      <c r="Q43" s="70"/>
      <c r="S43" s="65"/>
      <c r="U43" s="146"/>
      <c r="V43" s="65"/>
      <c r="X43" s="146"/>
      <c r="Y43" s="66"/>
      <c r="AB43" s="100"/>
    </row>
    <row r="44" spans="1:28" ht="15.6" customHeight="1" x14ac:dyDescent="0.25">
      <c r="A44" s="36"/>
      <c r="C44" s="158">
        <v>400</v>
      </c>
      <c r="D44" s="270" t="s">
        <v>61</v>
      </c>
      <c r="E44" s="271"/>
      <c r="F44" s="12"/>
      <c r="H44" s="10"/>
      <c r="I44" s="95" t="s">
        <v>71</v>
      </c>
      <c r="K44" s="20"/>
      <c r="M44" s="161">
        <v>33</v>
      </c>
      <c r="O44" s="65"/>
      <c r="Q44" s="70"/>
      <c r="S44" s="65"/>
      <c r="U44" s="146"/>
      <c r="V44" s="65"/>
      <c r="X44" s="146"/>
      <c r="Y44" s="66"/>
    </row>
    <row r="45" spans="1:28" ht="15.6" customHeight="1" x14ac:dyDescent="0.3">
      <c r="A45" s="36"/>
      <c r="C45" s="154">
        <v>500</v>
      </c>
      <c r="D45" s="268" t="s">
        <v>62</v>
      </c>
      <c r="E45" s="269"/>
      <c r="F45" s="12"/>
      <c r="H45" s="11"/>
      <c r="I45" s="83"/>
      <c r="M45" s="70"/>
      <c r="O45" s="65"/>
      <c r="Q45" s="70"/>
      <c r="S45" s="65"/>
      <c r="U45" s="146"/>
      <c r="V45" s="65"/>
      <c r="X45" s="146"/>
      <c r="Y45" s="66"/>
    </row>
    <row r="46" spans="1:28" ht="15.6" customHeight="1" x14ac:dyDescent="0.3">
      <c r="A46" s="36"/>
      <c r="C46" s="154">
        <v>600</v>
      </c>
      <c r="D46" s="268" t="s">
        <v>63</v>
      </c>
      <c r="E46" s="269"/>
      <c r="F46" s="12"/>
      <c r="H46" s="15" t="e">
        <f>IF(H41&lt;25%,K41,IF(H41&lt;50%,K42,IF(H41&lt;75%,K43,K44)))</f>
        <v>#DIV/0!</v>
      </c>
      <c r="I46" s="163" t="s">
        <v>152</v>
      </c>
      <c r="M46" s="164" t="e">
        <f>IF(H41&lt;25%,M41,IF(H41&lt;50%,M42,IF(H41&lt;75%,M43,M44)))</f>
        <v>#DIV/0!</v>
      </c>
      <c r="O46" s="65"/>
      <c r="Q46" s="70"/>
      <c r="S46" s="65"/>
      <c r="U46" s="146"/>
      <c r="V46" s="65"/>
      <c r="X46" s="146"/>
      <c r="Y46" s="66"/>
    </row>
    <row r="47" spans="1:28" ht="15.6" customHeight="1" x14ac:dyDescent="0.25">
      <c r="A47" s="36"/>
      <c r="C47" s="158">
        <v>700</v>
      </c>
      <c r="D47" s="270" t="s">
        <v>64</v>
      </c>
      <c r="E47" s="271"/>
      <c r="F47" s="12"/>
      <c r="H47" s="14"/>
      <c r="I47" s="95" t="s">
        <v>151</v>
      </c>
      <c r="M47" s="164" t="str">
        <f>IF(H47="","",IF(H47=K41,M41,IF(H47=K42,M42,IF(H47=K43,M43,M44))))</f>
        <v/>
      </c>
      <c r="O47" s="65"/>
      <c r="Q47" s="70"/>
      <c r="S47" s="65"/>
      <c r="U47" s="146"/>
      <c r="V47" s="65"/>
      <c r="X47" s="146"/>
      <c r="Y47" s="66"/>
    </row>
    <row r="48" spans="1:28" ht="15.6" customHeight="1" thickBot="1" x14ac:dyDescent="0.3">
      <c r="A48" s="36"/>
      <c r="C48" s="165" t="s">
        <v>65</v>
      </c>
      <c r="D48" s="272" t="s">
        <v>66</v>
      </c>
      <c r="E48" s="273"/>
      <c r="F48" s="16">
        <f>SUM(F43:F47)</f>
        <v>0</v>
      </c>
      <c r="G48" s="8"/>
      <c r="H48" s="9"/>
      <c r="I48" s="166" t="str">
        <f>IF(H47="", "Bitte Wert in Zelle H50 eintragen","")</f>
        <v>Bitte Wert in Zelle H50 eintragen</v>
      </c>
      <c r="M48" s="70">
        <f>F48</f>
        <v>0</v>
      </c>
      <c r="O48" s="65"/>
      <c r="Q48" s="70" t="e">
        <f>$M$48*Q16</f>
        <v>#DIV/0!</v>
      </c>
      <c r="S48" s="65"/>
      <c r="U48" s="70" t="e">
        <f>$M$48*U16</f>
        <v>#DIV/0!</v>
      </c>
      <c r="V48" s="65"/>
      <c r="X48" s="70" t="e">
        <f>$M$48*X16</f>
        <v>#DIV/0!</v>
      </c>
      <c r="Y48" s="66"/>
    </row>
    <row r="49" spans="1:28" ht="15.6" customHeight="1" thickTop="1" x14ac:dyDescent="0.25">
      <c r="A49" s="36"/>
      <c r="C49" s="167"/>
      <c r="D49" s="168"/>
      <c r="E49" s="168"/>
      <c r="F49" s="8"/>
      <c r="G49" s="8"/>
      <c r="H49" s="9"/>
      <c r="I49" s="70"/>
      <c r="M49" s="70"/>
      <c r="O49" s="65"/>
      <c r="Q49" s="70"/>
      <c r="S49" s="65"/>
      <c r="U49" s="146"/>
      <c r="V49" s="65"/>
      <c r="X49" s="146"/>
      <c r="Y49" s="66"/>
    </row>
    <row r="50" spans="1:28" ht="14.4" x14ac:dyDescent="0.3">
      <c r="A50" s="36"/>
      <c r="B50" s="69" t="s">
        <v>73</v>
      </c>
      <c r="C50" s="30" t="s">
        <v>37</v>
      </c>
      <c r="F50" s="264" t="s">
        <v>34</v>
      </c>
      <c r="G50" s="265"/>
      <c r="H50" s="265"/>
      <c r="I50" s="265"/>
      <c r="J50" s="265"/>
      <c r="K50" s="266"/>
      <c r="M50" s="6"/>
      <c r="O50" s="65"/>
      <c r="Q50" s="70" t="e">
        <f>ROUND($M$50*Q16,0)</f>
        <v>#DIV/0!</v>
      </c>
      <c r="S50" s="65"/>
      <c r="U50" s="146" t="e">
        <f>ROUND($M$50*U16,0)</f>
        <v>#DIV/0!</v>
      </c>
      <c r="V50" s="65"/>
      <c r="X50" s="146" t="e">
        <f>ROUND($M$50*X16,0)</f>
        <v>#DIV/0!</v>
      </c>
      <c r="Y50" s="66"/>
    </row>
    <row r="51" spans="1:28" ht="3" customHeight="1" x14ac:dyDescent="0.3">
      <c r="A51" s="36"/>
      <c r="O51" s="65"/>
      <c r="S51" s="65"/>
      <c r="U51" s="70"/>
      <c r="V51" s="65"/>
      <c r="X51" s="70"/>
      <c r="Y51" s="66"/>
    </row>
    <row r="52" spans="1:28" ht="14.4" x14ac:dyDescent="0.3">
      <c r="A52" s="36"/>
      <c r="D52" s="39"/>
      <c r="E52" s="39"/>
      <c r="F52" s="267"/>
      <c r="G52" s="263"/>
      <c r="H52" s="263"/>
      <c r="I52" s="263"/>
      <c r="J52" s="263"/>
      <c r="K52" s="263"/>
      <c r="M52" s="169"/>
      <c r="O52" s="65"/>
      <c r="Q52" s="70"/>
      <c r="S52" s="65"/>
      <c r="U52" s="146"/>
      <c r="V52" s="65"/>
      <c r="X52" s="146"/>
      <c r="Y52" s="66"/>
    </row>
    <row r="53" spans="1:28" ht="3.6" customHeight="1" x14ac:dyDescent="0.3">
      <c r="A53" s="36"/>
      <c r="O53" s="65"/>
      <c r="S53" s="65"/>
      <c r="U53" s="70"/>
      <c r="V53" s="65"/>
      <c r="X53" s="70"/>
      <c r="Y53" s="66"/>
    </row>
    <row r="54" spans="1:28" x14ac:dyDescent="0.3">
      <c r="A54" s="36"/>
      <c r="B54" s="69" t="s">
        <v>74</v>
      </c>
      <c r="C54" s="30" t="s">
        <v>83</v>
      </c>
      <c r="K54" s="70"/>
      <c r="M54" s="70">
        <f>M48-M50</f>
        <v>0</v>
      </c>
      <c r="O54" s="65"/>
      <c r="Q54" s="70" t="e">
        <f>Q48-Q50</f>
        <v>#DIV/0!</v>
      </c>
      <c r="S54" s="65"/>
      <c r="U54" s="70" t="e">
        <f>U48-U50</f>
        <v>#DIV/0!</v>
      </c>
      <c r="V54" s="65"/>
      <c r="X54" s="70" t="e">
        <f>X48-X50</f>
        <v>#DIV/0!</v>
      </c>
      <c r="Y54" s="66"/>
    </row>
    <row r="55" spans="1:28" ht="3.6" customHeight="1" x14ac:dyDescent="0.3">
      <c r="A55" s="36"/>
      <c r="O55" s="65"/>
      <c r="S55" s="65"/>
      <c r="V55" s="65"/>
      <c r="Y55" s="66"/>
    </row>
    <row r="56" spans="1:28" ht="3.6" customHeight="1" x14ac:dyDescent="0.3">
      <c r="A56" s="46"/>
      <c r="B56" s="47"/>
      <c r="C56" s="47"/>
      <c r="D56" s="47"/>
      <c r="E56" s="47"/>
      <c r="F56" s="47"/>
      <c r="G56" s="47"/>
      <c r="H56" s="47"/>
      <c r="I56" s="47"/>
      <c r="J56" s="47"/>
      <c r="K56" s="47"/>
      <c r="L56" s="47"/>
      <c r="M56" s="47"/>
      <c r="N56" s="49"/>
      <c r="O56" s="65"/>
      <c r="P56" s="46"/>
      <c r="Q56" s="47"/>
      <c r="R56" s="49"/>
      <c r="S56" s="65"/>
      <c r="T56" s="46"/>
      <c r="U56" s="47"/>
      <c r="V56" s="65"/>
      <c r="W56" s="46"/>
      <c r="X56" s="47"/>
      <c r="Y56" s="49"/>
    </row>
    <row r="57" spans="1:28" x14ac:dyDescent="0.3">
      <c r="A57" s="36"/>
      <c r="H57" s="128"/>
      <c r="N57" s="67"/>
      <c r="O57" s="65"/>
      <c r="Q57" s="30" t="s">
        <v>36</v>
      </c>
      <c r="S57" s="65"/>
      <c r="U57" s="30" t="s">
        <v>36</v>
      </c>
      <c r="V57" s="65"/>
      <c r="X57" s="30" t="s">
        <v>36</v>
      </c>
      <c r="Y57" s="66"/>
      <c r="AB57" s="50"/>
    </row>
    <row r="58" spans="1:28" s="59" customFormat="1" x14ac:dyDescent="0.3">
      <c r="A58" s="170"/>
      <c r="B58" s="171" t="s">
        <v>85</v>
      </c>
      <c r="C58" s="172" t="s">
        <v>132</v>
      </c>
      <c r="D58" s="172"/>
      <c r="E58" s="172"/>
      <c r="F58" s="172"/>
      <c r="G58" s="172"/>
      <c r="H58" s="172" t="s">
        <v>86</v>
      </c>
      <c r="I58" s="172"/>
      <c r="J58" s="173" t="s">
        <v>38</v>
      </c>
      <c r="K58" s="174">
        <f>H47</f>
        <v>0</v>
      </c>
      <c r="L58" s="173"/>
      <c r="M58" s="175">
        <f>ROUND(K58*M54,0)</f>
        <v>0</v>
      </c>
      <c r="N58" s="173"/>
      <c r="O58" s="62"/>
      <c r="P58" s="172"/>
      <c r="Q58" s="175" t="e">
        <f>ROUND($M$58*Q16,0)</f>
        <v>#DIV/0!</v>
      </c>
      <c r="R58" s="172"/>
      <c r="S58" s="62"/>
      <c r="T58" s="172"/>
      <c r="U58" s="176" t="e">
        <f>ROUND($M$58*U16,0)</f>
        <v>#DIV/0!</v>
      </c>
      <c r="V58" s="62"/>
      <c r="W58" s="172"/>
      <c r="X58" s="176" t="e">
        <f>ROUND($M$58*X16,0)</f>
        <v>#DIV/0!</v>
      </c>
      <c r="Y58" s="107"/>
      <c r="Z58" s="172"/>
      <c r="AB58" s="177"/>
    </row>
    <row r="59" spans="1:28" ht="12" customHeight="1" x14ac:dyDescent="0.3">
      <c r="A59" s="52"/>
      <c r="B59" s="53"/>
      <c r="C59" s="53"/>
      <c r="D59" s="53"/>
      <c r="E59" s="53"/>
      <c r="F59" s="53"/>
      <c r="G59" s="53"/>
      <c r="H59" s="53"/>
      <c r="I59" s="53"/>
      <c r="J59" s="53"/>
      <c r="K59" s="53"/>
      <c r="L59" s="53"/>
      <c r="M59" s="53"/>
      <c r="N59" s="53"/>
      <c r="O59" s="73"/>
      <c r="P59" s="53"/>
      <c r="Q59" s="53"/>
      <c r="R59" s="53"/>
      <c r="S59" s="73"/>
      <c r="T59" s="53"/>
      <c r="U59" s="53"/>
      <c r="V59" s="73"/>
      <c r="W59" s="53"/>
      <c r="X59" s="53"/>
      <c r="Y59" s="74"/>
    </row>
    <row r="60" spans="1:28" ht="11.4" customHeight="1" x14ac:dyDescent="0.3"/>
    <row r="61" spans="1:28" s="123" customFormat="1" ht="44.4" customHeight="1" x14ac:dyDescent="0.3">
      <c r="A61" s="245" t="s">
        <v>156</v>
      </c>
      <c r="B61" s="246"/>
      <c r="C61" s="246"/>
      <c r="D61" s="246"/>
      <c r="E61" s="246"/>
      <c r="F61" s="246"/>
      <c r="G61" s="246"/>
      <c r="H61" s="246"/>
      <c r="I61" s="246"/>
      <c r="J61" s="246"/>
      <c r="K61" s="246"/>
      <c r="L61" s="246"/>
      <c r="M61" s="246"/>
      <c r="N61" s="246"/>
      <c r="O61" s="246"/>
      <c r="P61" s="246"/>
      <c r="Q61" s="246"/>
      <c r="R61" s="246"/>
      <c r="S61" s="246"/>
      <c r="T61" s="246"/>
      <c r="U61" s="246"/>
      <c r="V61" s="246"/>
      <c r="W61" s="246"/>
      <c r="X61" s="246"/>
      <c r="Y61" s="246"/>
      <c r="Z61" s="246"/>
    </row>
    <row r="62" spans="1:28" s="123" customFormat="1" ht="9" customHeight="1" x14ac:dyDescent="0.3"/>
    <row r="63" spans="1:28" s="123" customFormat="1" ht="14.4" x14ac:dyDescent="0.3">
      <c r="A63" s="178" t="s">
        <v>43</v>
      </c>
      <c r="B63" s="178"/>
      <c r="C63" s="178"/>
      <c r="D63" s="178"/>
    </row>
    <row r="64" spans="1:28" s="123" customFormat="1" ht="14.4" x14ac:dyDescent="0.3">
      <c r="A64" s="178" t="s">
        <v>12</v>
      </c>
      <c r="H64" s="178" t="s">
        <v>13</v>
      </c>
    </row>
    <row r="65" spans="1:26" s="123" customFormat="1" ht="14.4" x14ac:dyDescent="0.3"/>
    <row r="66" spans="1:26" s="123" customFormat="1" ht="63.6" customHeight="1" x14ac:dyDescent="0.3">
      <c r="A66" s="276"/>
      <c r="B66" s="277"/>
      <c r="C66" s="277"/>
      <c r="D66" s="277"/>
      <c r="H66" s="278"/>
      <c r="I66" s="277"/>
      <c r="J66" s="277"/>
      <c r="K66" s="277"/>
    </row>
    <row r="68" spans="1:26" s="123" customFormat="1" ht="14.4" x14ac:dyDescent="0.3">
      <c r="A68" s="178" t="s">
        <v>44</v>
      </c>
      <c r="B68" s="178"/>
      <c r="C68" s="178"/>
      <c r="D68" s="178"/>
    </row>
    <row r="69" spans="1:26" s="123" customFormat="1" ht="14.4" x14ac:dyDescent="0.3">
      <c r="A69" s="178" t="s">
        <v>12</v>
      </c>
      <c r="H69" s="178"/>
    </row>
    <row r="70" spans="1:26" s="123" customFormat="1" ht="14.4" x14ac:dyDescent="0.3"/>
    <row r="71" spans="1:26" s="123" customFormat="1" ht="63.6" customHeight="1" x14ac:dyDescent="0.3">
      <c r="A71" s="276"/>
      <c r="B71" s="277"/>
      <c r="C71" s="277"/>
      <c r="D71" s="277"/>
      <c r="H71" s="278"/>
      <c r="I71" s="277"/>
      <c r="J71" s="277"/>
      <c r="K71" s="277"/>
    </row>
    <row r="72" spans="1:26" s="123" customFormat="1" ht="14.4" x14ac:dyDescent="0.3"/>
    <row r="73" spans="1:26" ht="30.6" customHeight="1" x14ac:dyDescent="0.3">
      <c r="B73" s="51" t="s">
        <v>45</v>
      </c>
      <c r="C73" s="261" t="s">
        <v>46</v>
      </c>
      <c r="D73" s="246"/>
      <c r="E73" s="246"/>
      <c r="F73" s="246"/>
      <c r="G73" s="246"/>
      <c r="H73" s="246"/>
      <c r="I73" s="246"/>
      <c r="J73" s="246"/>
      <c r="K73" s="246"/>
      <c r="L73" s="246"/>
      <c r="M73" s="246"/>
      <c r="N73" s="246"/>
      <c r="O73" s="246"/>
      <c r="P73" s="246"/>
      <c r="Q73" s="246"/>
      <c r="R73" s="246"/>
      <c r="S73" s="246"/>
      <c r="T73" s="246"/>
      <c r="U73" s="246"/>
      <c r="V73" s="246"/>
      <c r="W73" s="246"/>
      <c r="X73" s="246"/>
      <c r="Y73" s="246"/>
      <c r="Z73" s="246"/>
    </row>
    <row r="74" spans="1:26" ht="110.4" customHeight="1" x14ac:dyDescent="0.3">
      <c r="B74" s="51" t="s">
        <v>47</v>
      </c>
      <c r="C74" s="261" t="s">
        <v>48</v>
      </c>
      <c r="D74" s="246"/>
      <c r="E74" s="246"/>
      <c r="F74" s="246"/>
      <c r="G74" s="246"/>
      <c r="H74" s="246"/>
      <c r="I74" s="246"/>
      <c r="J74" s="246"/>
      <c r="K74" s="246"/>
      <c r="L74" s="246"/>
      <c r="M74" s="246"/>
      <c r="N74" s="246"/>
      <c r="O74" s="246"/>
      <c r="P74" s="246"/>
      <c r="Q74" s="246"/>
      <c r="R74" s="246"/>
      <c r="S74" s="246"/>
      <c r="T74" s="246"/>
      <c r="U74" s="246"/>
      <c r="V74" s="246"/>
      <c r="W74" s="246"/>
      <c r="X74" s="246"/>
      <c r="Y74" s="246"/>
      <c r="Z74" s="246"/>
    </row>
    <row r="75" spans="1:26" ht="28.2" customHeight="1" x14ac:dyDescent="0.3">
      <c r="B75" s="51"/>
      <c r="C75" s="261"/>
      <c r="D75" s="246"/>
      <c r="E75" s="246"/>
      <c r="F75" s="246"/>
      <c r="G75" s="246"/>
      <c r="H75" s="246"/>
      <c r="I75" s="246"/>
      <c r="J75" s="246"/>
      <c r="K75" s="246"/>
      <c r="L75" s="246"/>
      <c r="M75" s="246"/>
      <c r="N75" s="246"/>
      <c r="O75" s="246"/>
      <c r="P75" s="246"/>
      <c r="Q75" s="246"/>
      <c r="R75" s="246"/>
      <c r="S75" s="246"/>
      <c r="T75" s="246"/>
      <c r="U75" s="246"/>
      <c r="V75" s="246"/>
      <c r="W75" s="246"/>
      <c r="X75" s="246"/>
      <c r="Y75" s="246"/>
      <c r="Z75" s="246"/>
    </row>
  </sheetData>
  <sheetProtection algorithmName="SHA-512" hashValue="X32pIpsM30tgHvo8xXZcQehPMrWI8LX2un6Fn2auONERsq5AdUhKSxycKu3Fyyhn2tjX+IOcgZ6pUgpWTEkceA==" saltValue="68jhlr1dYf5xUkFNYvbVPw==" spinCount="100000" sheet="1" objects="1" scenarios="1"/>
  <mergeCells count="30">
    <mergeCell ref="C74:Z74"/>
    <mergeCell ref="C75:Z75"/>
    <mergeCell ref="A61:Z61"/>
    <mergeCell ref="A66:D66"/>
    <mergeCell ref="H66:K66"/>
    <mergeCell ref="A71:D71"/>
    <mergeCell ref="H71:K71"/>
    <mergeCell ref="C73:Z73"/>
    <mergeCell ref="C29:G29"/>
    <mergeCell ref="F50:K50"/>
    <mergeCell ref="F52:K52"/>
    <mergeCell ref="D45:E45"/>
    <mergeCell ref="D46:E46"/>
    <mergeCell ref="D47:E47"/>
    <mergeCell ref="D48:E48"/>
    <mergeCell ref="D44:E44"/>
    <mergeCell ref="D40:E40"/>
    <mergeCell ref="D41:E41"/>
    <mergeCell ref="D42:E42"/>
    <mergeCell ref="D43:E43"/>
    <mergeCell ref="B8:C9"/>
    <mergeCell ref="D8:E8"/>
    <mergeCell ref="I8:Y8"/>
    <mergeCell ref="D9:E9"/>
    <mergeCell ref="F9:Y9"/>
    <mergeCell ref="A1:M1"/>
    <mergeCell ref="B4:C5"/>
    <mergeCell ref="D4:E4"/>
    <mergeCell ref="D5:E5"/>
    <mergeCell ref="F5:Y5"/>
  </mergeCells>
  <pageMargins left="0.25" right="0.25" top="0.75" bottom="0.75" header="0.3" footer="0.3"/>
  <pageSetup paperSize="9" scale="69" fitToHeight="0"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1D7975-F147-4262-BC8C-85FC2437E85C}">
  <sheetPr>
    <pageSetUpPr fitToPage="1"/>
  </sheetPr>
  <dimension ref="A1:AB65"/>
  <sheetViews>
    <sheetView showGridLines="0" workbookViewId="0">
      <selection activeCell="H58" sqref="H58"/>
    </sheetView>
  </sheetViews>
  <sheetFormatPr baseColWidth="10" defaultColWidth="11.5546875" defaultRowHeight="13.8" x14ac:dyDescent="0.3"/>
  <cols>
    <col min="1" max="1" width="0.88671875" style="30" customWidth="1"/>
    <col min="2" max="2" width="6.33203125" style="30" customWidth="1"/>
    <col min="3" max="3" width="16.33203125" style="30" customWidth="1"/>
    <col min="4" max="4" width="17.5546875" style="30" customWidth="1"/>
    <col min="5" max="5" width="16.6640625" style="30" customWidth="1"/>
    <col min="6" max="6" width="16.44140625" style="30" customWidth="1"/>
    <col min="7" max="7" width="2.88671875" style="30" customWidth="1"/>
    <col min="8" max="8" width="16.44140625" style="30" customWidth="1"/>
    <col min="9" max="9" width="14.5546875" style="30" customWidth="1"/>
    <col min="10" max="10" width="2.44140625" style="30" customWidth="1"/>
    <col min="11" max="11" width="15.109375" style="30" customWidth="1"/>
    <col min="12" max="12" width="2.6640625" style="30" customWidth="1"/>
    <col min="13" max="13" width="17.44140625" style="30" customWidth="1"/>
    <col min="14" max="16" width="1.109375" style="30" customWidth="1"/>
    <col min="17" max="17" width="16.33203125" style="30" customWidth="1"/>
    <col min="18" max="18" width="1" style="30" customWidth="1"/>
    <col min="19" max="20" width="1.109375" style="30" customWidth="1"/>
    <col min="21" max="21" width="16.109375" style="30" customWidth="1"/>
    <col min="22" max="23" width="1.109375" style="30" customWidth="1"/>
    <col min="24" max="24" width="18.109375" style="30" customWidth="1"/>
    <col min="25" max="26" width="1.109375" style="30" customWidth="1"/>
    <col min="27" max="27" width="4.33203125" style="30" customWidth="1"/>
    <col min="28" max="28" width="25" style="30" bestFit="1" customWidth="1"/>
    <col min="29" max="16384" width="11.5546875" style="30"/>
  </cols>
  <sheetData>
    <row r="1" spans="1:26" ht="70.2" customHeight="1" x14ac:dyDescent="0.3">
      <c r="A1" s="259" t="s">
        <v>133</v>
      </c>
      <c r="B1" s="260"/>
      <c r="C1" s="260"/>
      <c r="D1" s="260"/>
      <c r="E1" s="260"/>
      <c r="F1" s="260"/>
      <c r="G1" s="260"/>
      <c r="H1" s="260"/>
      <c r="I1" s="260"/>
      <c r="J1" s="260"/>
      <c r="K1" s="260"/>
      <c r="L1" s="260"/>
      <c r="M1" s="260"/>
      <c r="N1" s="24"/>
      <c r="O1" s="25"/>
      <c r="P1" s="26"/>
      <c r="Q1" s="26" t="str">
        <f>CONCATENATE("I.
 Flächen / Kosten 
Srukturkosten Overhead ",)</f>
        <v xml:space="preserve">I.
 Flächen / Kosten 
Srukturkosten Overhead </v>
      </c>
      <c r="R1" s="26"/>
      <c r="S1" s="25"/>
      <c r="T1" s="26"/>
      <c r="U1" s="26" t="s">
        <v>50</v>
      </c>
      <c r="V1" s="25"/>
      <c r="W1" s="27"/>
      <c r="X1" s="28" t="s">
        <v>155</v>
      </c>
      <c r="Y1" s="29"/>
    </row>
    <row r="2" spans="1:26" ht="3.6" customHeight="1" x14ac:dyDescent="0.3">
      <c r="O2" s="31"/>
      <c r="P2" s="31"/>
      <c r="Q2" s="31"/>
      <c r="R2" s="31"/>
      <c r="S2" s="31"/>
      <c r="T2" s="31"/>
      <c r="U2" s="31"/>
      <c r="V2" s="31"/>
      <c r="W2" s="31"/>
      <c r="X2" s="31"/>
    </row>
    <row r="3" spans="1:26" ht="4.95" customHeight="1" x14ac:dyDescent="0.3">
      <c r="A3" s="32"/>
      <c r="B3" s="33"/>
      <c r="C3" s="33"/>
      <c r="D3" s="33"/>
      <c r="E3" s="33"/>
      <c r="F3" s="33"/>
      <c r="G3" s="33"/>
      <c r="H3" s="33"/>
      <c r="I3" s="33"/>
      <c r="J3" s="33"/>
      <c r="K3" s="33"/>
      <c r="L3" s="33"/>
      <c r="M3" s="33"/>
      <c r="N3" s="33"/>
      <c r="O3" s="34"/>
      <c r="P3" s="34"/>
      <c r="Q3" s="34"/>
      <c r="R3" s="34"/>
      <c r="S3" s="34"/>
      <c r="T3" s="34"/>
      <c r="U3" s="34"/>
      <c r="V3" s="34"/>
      <c r="W3" s="34"/>
      <c r="X3" s="34"/>
      <c r="Y3" s="35"/>
    </row>
    <row r="4" spans="1:26" ht="14.4" customHeight="1" x14ac:dyDescent="0.3">
      <c r="A4" s="36"/>
      <c r="B4" s="261" t="s">
        <v>14</v>
      </c>
      <c r="C4" s="262"/>
      <c r="D4" s="261" t="s">
        <v>15</v>
      </c>
      <c r="E4" s="246"/>
      <c r="F4" s="37">
        <f>Stammdaten!D4</f>
        <v>0</v>
      </c>
      <c r="G4" s="38"/>
      <c r="H4" s="38"/>
      <c r="I4" s="38"/>
      <c r="J4" s="38"/>
      <c r="K4" s="38"/>
      <c r="L4" s="38"/>
      <c r="M4" s="38"/>
      <c r="N4" s="38"/>
      <c r="O4" s="38"/>
      <c r="P4" s="38"/>
      <c r="Q4" s="38"/>
      <c r="R4" s="38"/>
      <c r="S4" s="39"/>
      <c r="T4" s="39"/>
      <c r="U4" s="39"/>
      <c r="V4" s="38"/>
      <c r="W4" s="38"/>
      <c r="X4" s="38"/>
      <c r="Y4" s="40"/>
      <c r="Z4" s="39"/>
    </row>
    <row r="5" spans="1:26" ht="14.4" x14ac:dyDescent="0.3">
      <c r="A5" s="36"/>
      <c r="B5" s="262"/>
      <c r="C5" s="262"/>
      <c r="D5" s="261" t="s">
        <v>16</v>
      </c>
      <c r="E5" s="246"/>
      <c r="F5" s="261" t="str">
        <f>CONCATENATE(Stammdaten!D5,", ",Stammdaten!D6,", ",Stammdaten!D7," ",Stammdaten!E8)</f>
        <v xml:space="preserve">, ,  </v>
      </c>
      <c r="G5" s="246"/>
      <c r="H5" s="246"/>
      <c r="I5" s="246"/>
      <c r="J5" s="246"/>
      <c r="K5" s="246"/>
      <c r="L5" s="246"/>
      <c r="M5" s="246"/>
      <c r="N5" s="246"/>
      <c r="O5" s="246"/>
      <c r="P5" s="246"/>
      <c r="Q5" s="246"/>
      <c r="R5" s="246"/>
      <c r="S5" s="246"/>
      <c r="T5" s="246"/>
      <c r="U5" s="246"/>
      <c r="V5" s="246"/>
      <c r="W5" s="246"/>
      <c r="X5" s="246"/>
      <c r="Y5" s="283"/>
      <c r="Z5" s="39"/>
    </row>
    <row r="6" spans="1:26" ht="4.2" customHeight="1" x14ac:dyDescent="0.3">
      <c r="A6" s="41"/>
      <c r="B6" s="42"/>
      <c r="C6" s="42"/>
      <c r="D6" s="42"/>
      <c r="E6" s="42"/>
      <c r="F6" s="43"/>
      <c r="G6" s="44"/>
      <c r="H6" s="44"/>
      <c r="I6" s="44"/>
      <c r="J6" s="44"/>
      <c r="K6" s="44"/>
      <c r="L6" s="44"/>
      <c r="M6" s="44"/>
      <c r="N6" s="44"/>
      <c r="O6" s="44"/>
      <c r="P6" s="44"/>
      <c r="Q6" s="44"/>
      <c r="R6" s="44"/>
      <c r="S6" s="44"/>
      <c r="T6" s="44"/>
      <c r="U6" s="44"/>
      <c r="V6" s="44"/>
      <c r="W6" s="44"/>
      <c r="X6" s="44"/>
      <c r="Y6" s="45"/>
      <c r="Z6" s="44"/>
    </row>
    <row r="7" spans="1:26" ht="4.95" customHeight="1" x14ac:dyDescent="0.3">
      <c r="A7" s="46"/>
      <c r="B7" s="47"/>
      <c r="C7" s="47"/>
      <c r="D7" s="47"/>
      <c r="E7" s="47"/>
      <c r="F7" s="47"/>
      <c r="G7" s="47"/>
      <c r="H7" s="47"/>
      <c r="I7" s="47"/>
      <c r="J7" s="47"/>
      <c r="K7" s="47"/>
      <c r="L7" s="47"/>
      <c r="M7" s="47"/>
      <c r="N7" s="47"/>
      <c r="O7" s="48"/>
      <c r="P7" s="48"/>
      <c r="Q7" s="48"/>
      <c r="R7" s="48"/>
      <c r="S7" s="48"/>
      <c r="T7" s="48"/>
      <c r="U7" s="48"/>
      <c r="V7" s="48"/>
      <c r="W7" s="48"/>
      <c r="X7" s="48"/>
      <c r="Y7" s="49"/>
      <c r="Z7" s="47"/>
    </row>
    <row r="8" spans="1:26" ht="14.4" customHeight="1" x14ac:dyDescent="0.3">
      <c r="A8" s="36"/>
      <c r="B8" s="261" t="s">
        <v>17</v>
      </c>
      <c r="C8" s="262"/>
      <c r="D8" s="261" t="s">
        <v>18</v>
      </c>
      <c r="E8" s="246"/>
      <c r="F8" s="30">
        <f>Stammdaten!D15</f>
        <v>0</v>
      </c>
      <c r="G8" s="50"/>
      <c r="H8" s="51" t="s">
        <v>19</v>
      </c>
      <c r="I8" s="263">
        <f>Stammdaten!D16</f>
        <v>0</v>
      </c>
      <c r="J8" s="246"/>
      <c r="K8" s="246"/>
      <c r="L8" s="246"/>
      <c r="M8" s="246"/>
      <c r="N8" s="246"/>
      <c r="O8" s="246"/>
      <c r="P8" s="246"/>
      <c r="Q8" s="246"/>
      <c r="R8" s="246"/>
      <c r="S8" s="246"/>
      <c r="T8" s="246"/>
      <c r="U8" s="246"/>
      <c r="V8" s="246"/>
      <c r="W8" s="246"/>
      <c r="X8" s="246"/>
      <c r="Y8" s="283"/>
      <c r="Z8" s="39"/>
    </row>
    <row r="9" spans="1:26" ht="14.4" x14ac:dyDescent="0.3">
      <c r="A9" s="36"/>
      <c r="B9" s="262"/>
      <c r="C9" s="262"/>
      <c r="D9" s="261" t="s">
        <v>20</v>
      </c>
      <c r="E9" s="246"/>
      <c r="F9" s="261" t="str">
        <f>CONCATENATE(Stammdaten!D19,", ",Stammdaten!D20,", ",Stammdaten!D21," ",Stammdaten!E21)</f>
        <v xml:space="preserve">, ,  </v>
      </c>
      <c r="G9" s="246"/>
      <c r="H9" s="246"/>
      <c r="I9" s="246"/>
      <c r="J9" s="246"/>
      <c r="K9" s="246"/>
      <c r="L9" s="246"/>
      <c r="M9" s="246"/>
      <c r="N9" s="246"/>
      <c r="O9" s="246"/>
      <c r="P9" s="246"/>
      <c r="Q9" s="246"/>
      <c r="R9" s="246"/>
      <c r="S9" s="246"/>
      <c r="T9" s="246"/>
      <c r="U9" s="246"/>
      <c r="V9" s="246"/>
      <c r="W9" s="246"/>
      <c r="X9" s="246"/>
      <c r="Y9" s="283"/>
      <c r="Z9" s="39"/>
    </row>
    <row r="10" spans="1:26" ht="3.6" customHeight="1" x14ac:dyDescent="0.3">
      <c r="A10" s="52"/>
      <c r="B10" s="53"/>
      <c r="C10" s="53"/>
      <c r="D10" s="53"/>
      <c r="E10" s="53"/>
      <c r="F10" s="54"/>
      <c r="G10" s="55"/>
      <c r="H10" s="55"/>
      <c r="I10" s="55"/>
      <c r="J10" s="55"/>
      <c r="K10" s="55"/>
      <c r="L10" s="55"/>
      <c r="M10" s="55"/>
      <c r="N10" s="55"/>
      <c r="O10" s="55"/>
      <c r="P10" s="55"/>
      <c r="Q10" s="55"/>
      <c r="R10" s="55"/>
      <c r="S10" s="55"/>
      <c r="T10" s="55"/>
      <c r="U10" s="55"/>
      <c r="V10" s="55"/>
      <c r="W10" s="55"/>
      <c r="X10" s="55"/>
      <c r="Y10" s="56"/>
      <c r="Z10" s="39"/>
    </row>
    <row r="11" spans="1:26" ht="3.6" customHeight="1" x14ac:dyDescent="0.3">
      <c r="O11" s="31"/>
      <c r="P11" s="31"/>
      <c r="Q11" s="31"/>
      <c r="R11" s="31"/>
      <c r="S11" s="31"/>
      <c r="T11" s="31"/>
      <c r="U11" s="31"/>
      <c r="V11" s="31"/>
      <c r="W11" s="31"/>
      <c r="X11" s="31"/>
    </row>
    <row r="12" spans="1:26" ht="3.6" customHeight="1" x14ac:dyDescent="0.3">
      <c r="A12" s="32"/>
      <c r="B12" s="33"/>
      <c r="C12" s="33"/>
      <c r="D12" s="33"/>
      <c r="E12" s="33"/>
      <c r="F12" s="33"/>
      <c r="G12" s="33"/>
      <c r="H12" s="33"/>
      <c r="I12" s="33"/>
      <c r="J12" s="33"/>
      <c r="K12" s="33"/>
      <c r="L12" s="33"/>
      <c r="M12" s="33"/>
      <c r="N12" s="33"/>
      <c r="O12" s="57"/>
      <c r="P12" s="34"/>
      <c r="Q12" s="34"/>
      <c r="R12" s="34"/>
      <c r="S12" s="57"/>
      <c r="T12" s="34"/>
      <c r="U12" s="34"/>
      <c r="V12" s="57"/>
      <c r="W12" s="34"/>
      <c r="X12" s="34"/>
      <c r="Y12" s="35"/>
    </row>
    <row r="13" spans="1:26" x14ac:dyDescent="0.3">
      <c r="A13" s="36"/>
      <c r="B13" s="58" t="s">
        <v>40</v>
      </c>
      <c r="C13" s="59" t="s">
        <v>87</v>
      </c>
      <c r="D13" s="59"/>
      <c r="E13" s="59"/>
      <c r="F13" s="59"/>
      <c r="G13" s="59"/>
      <c r="H13" s="59"/>
      <c r="I13" s="59"/>
      <c r="J13" s="59"/>
      <c r="K13" s="59"/>
      <c r="L13" s="60"/>
      <c r="M13" s="61" t="s">
        <v>36</v>
      </c>
      <c r="N13" s="60"/>
      <c r="O13" s="62"/>
      <c r="P13" s="59"/>
      <c r="Q13" s="63" t="e">
        <f>Kostenermittlung!Q58</f>
        <v>#DIV/0!</v>
      </c>
      <c r="R13" s="59"/>
      <c r="S13" s="64"/>
      <c r="V13" s="65"/>
      <c r="Y13" s="66"/>
    </row>
    <row r="14" spans="1:26" ht="5.4" customHeight="1" x14ac:dyDescent="0.3">
      <c r="A14" s="36"/>
      <c r="O14" s="65"/>
      <c r="S14" s="65"/>
      <c r="V14" s="65"/>
      <c r="Y14" s="66"/>
    </row>
    <row r="15" spans="1:26" x14ac:dyDescent="0.3">
      <c r="A15" s="36"/>
      <c r="B15" s="58"/>
      <c r="C15" s="261" t="s">
        <v>153</v>
      </c>
      <c r="D15" s="284"/>
      <c r="E15" s="284"/>
      <c r="F15" s="284"/>
      <c r="G15" s="284"/>
      <c r="H15" s="284"/>
      <c r="L15" s="67"/>
      <c r="O15" s="65"/>
      <c r="Q15" s="68"/>
      <c r="S15" s="65"/>
      <c r="V15" s="65"/>
      <c r="Y15" s="66"/>
    </row>
    <row r="16" spans="1:26" x14ac:dyDescent="0.3">
      <c r="A16" s="36"/>
      <c r="B16" s="69"/>
      <c r="C16" s="284"/>
      <c r="D16" s="284"/>
      <c r="E16" s="284"/>
      <c r="F16" s="284"/>
      <c r="G16" s="284"/>
      <c r="H16" s="284"/>
      <c r="I16" s="70"/>
      <c r="K16" s="70"/>
      <c r="L16" s="67"/>
      <c r="O16" s="65"/>
      <c r="Q16" s="68"/>
      <c r="S16" s="65"/>
      <c r="V16" s="65"/>
      <c r="Y16" s="66"/>
    </row>
    <row r="17" spans="1:25" x14ac:dyDescent="0.3">
      <c r="A17" s="36"/>
      <c r="B17" s="69"/>
      <c r="C17" s="284"/>
      <c r="D17" s="284"/>
      <c r="E17" s="284"/>
      <c r="F17" s="284"/>
      <c r="G17" s="284"/>
      <c r="H17" s="284"/>
      <c r="I17" s="70"/>
      <c r="K17" s="70"/>
      <c r="L17" s="67"/>
      <c r="O17" s="65"/>
      <c r="Q17" s="68"/>
      <c r="S17" s="65"/>
      <c r="V17" s="65"/>
      <c r="Y17" s="66"/>
    </row>
    <row r="18" spans="1:25" x14ac:dyDescent="0.3">
      <c r="A18" s="36"/>
      <c r="B18" s="69"/>
      <c r="C18" s="284"/>
      <c r="D18" s="284"/>
      <c r="E18" s="284"/>
      <c r="F18" s="284"/>
      <c r="G18" s="284"/>
      <c r="H18" s="284"/>
      <c r="I18" s="70"/>
      <c r="K18" s="70"/>
      <c r="L18" s="67"/>
      <c r="O18" s="65"/>
      <c r="Q18" s="68"/>
      <c r="S18" s="65"/>
      <c r="V18" s="65"/>
      <c r="Y18" s="66"/>
    </row>
    <row r="19" spans="1:25" x14ac:dyDescent="0.3">
      <c r="A19" s="36"/>
      <c r="B19" s="69"/>
      <c r="C19" s="284"/>
      <c r="D19" s="284"/>
      <c r="E19" s="284"/>
      <c r="F19" s="284"/>
      <c r="G19" s="284"/>
      <c r="H19" s="284"/>
      <c r="I19" s="70"/>
      <c r="K19" s="70"/>
      <c r="L19" s="67"/>
      <c r="O19" s="65"/>
      <c r="Q19" s="68"/>
      <c r="S19" s="65"/>
      <c r="V19" s="65"/>
      <c r="Y19" s="66"/>
    </row>
    <row r="20" spans="1:25" x14ac:dyDescent="0.3">
      <c r="A20" s="36"/>
      <c r="B20" s="69"/>
      <c r="C20" s="284"/>
      <c r="D20" s="284"/>
      <c r="E20" s="284"/>
      <c r="F20" s="284"/>
      <c r="G20" s="284"/>
      <c r="H20" s="284"/>
      <c r="I20" s="70"/>
      <c r="K20" s="70"/>
      <c r="L20" s="67"/>
      <c r="O20" s="65"/>
      <c r="Q20" s="68"/>
      <c r="S20" s="65"/>
      <c r="V20" s="65"/>
      <c r="Y20" s="66"/>
    </row>
    <row r="21" spans="1:25" ht="7.2" customHeight="1" x14ac:dyDescent="0.3">
      <c r="A21" s="36"/>
      <c r="B21" s="69"/>
      <c r="C21" s="281"/>
      <c r="D21" s="282"/>
      <c r="E21" s="282"/>
      <c r="F21" s="282"/>
      <c r="H21" s="71"/>
      <c r="I21" s="70"/>
      <c r="K21" s="70"/>
      <c r="L21" s="67"/>
      <c r="O21" s="65"/>
      <c r="Q21" s="68"/>
      <c r="S21" s="65"/>
      <c r="U21" s="72"/>
      <c r="V21" s="65"/>
      <c r="Y21" s="66"/>
    </row>
    <row r="22" spans="1:25" ht="3.6" customHeight="1" x14ac:dyDescent="0.3">
      <c r="A22" s="52"/>
      <c r="B22" s="53"/>
      <c r="C22" s="53"/>
      <c r="D22" s="53"/>
      <c r="E22" s="53"/>
      <c r="F22" s="53"/>
      <c r="G22" s="53"/>
      <c r="H22" s="53"/>
      <c r="I22" s="53"/>
      <c r="J22" s="53"/>
      <c r="K22" s="53"/>
      <c r="L22" s="53"/>
      <c r="M22" s="53"/>
      <c r="N22" s="53"/>
      <c r="O22" s="73"/>
      <c r="P22" s="53"/>
      <c r="Q22" s="53"/>
      <c r="R22" s="53"/>
      <c r="S22" s="73"/>
      <c r="T22" s="53"/>
      <c r="U22" s="53"/>
      <c r="V22" s="73"/>
      <c r="W22" s="53"/>
      <c r="X22" s="53"/>
      <c r="Y22" s="74"/>
    </row>
    <row r="23" spans="1:25" ht="3.6" customHeight="1" x14ac:dyDescent="0.3">
      <c r="A23" s="53"/>
      <c r="B23" s="53"/>
      <c r="C23" s="53"/>
      <c r="D23" s="53"/>
      <c r="E23" s="53"/>
      <c r="F23" s="53"/>
      <c r="G23" s="53"/>
      <c r="H23" s="53"/>
      <c r="I23" s="53"/>
      <c r="J23" s="53"/>
      <c r="K23" s="53"/>
      <c r="L23" s="53"/>
      <c r="M23" s="53"/>
      <c r="N23" s="53"/>
      <c r="O23" s="53"/>
      <c r="P23" s="53"/>
      <c r="Q23" s="53"/>
      <c r="R23" s="53"/>
      <c r="S23" s="53"/>
      <c r="T23" s="53"/>
      <c r="U23" s="53"/>
      <c r="V23" s="53"/>
      <c r="W23" s="53"/>
      <c r="X23" s="53"/>
      <c r="Y23" s="53"/>
    </row>
    <row r="24" spans="1:25" ht="3.6" customHeight="1" x14ac:dyDescent="0.3">
      <c r="A24" s="32"/>
      <c r="B24" s="75"/>
      <c r="C24" s="75"/>
      <c r="D24" s="75"/>
      <c r="E24" s="75"/>
      <c r="F24" s="75"/>
      <c r="G24" s="75"/>
      <c r="H24" s="75"/>
      <c r="I24" s="75"/>
      <c r="J24" s="75"/>
      <c r="K24" s="75"/>
      <c r="L24" s="75"/>
      <c r="M24" s="75"/>
      <c r="N24" s="75"/>
      <c r="O24" s="76"/>
      <c r="P24" s="75"/>
      <c r="Q24" s="75"/>
      <c r="R24" s="75"/>
      <c r="S24" s="76"/>
      <c r="T24" s="75"/>
      <c r="U24" s="75"/>
      <c r="V24" s="76"/>
      <c r="W24" s="75"/>
      <c r="X24" s="75"/>
      <c r="Y24" s="35"/>
    </row>
    <row r="25" spans="1:25" x14ac:dyDescent="0.3">
      <c r="A25" s="36"/>
      <c r="B25" s="58" t="s">
        <v>41</v>
      </c>
      <c r="C25" s="59" t="s">
        <v>154</v>
      </c>
      <c r="D25" s="59"/>
      <c r="E25" s="59"/>
      <c r="F25" s="59"/>
      <c r="G25" s="59"/>
      <c r="H25" s="59"/>
      <c r="I25" s="59"/>
      <c r="J25" s="59"/>
      <c r="K25" s="59"/>
      <c r="L25" s="60"/>
      <c r="M25" s="61" t="s">
        <v>36</v>
      </c>
      <c r="N25" s="60"/>
      <c r="O25" s="62"/>
      <c r="P25" s="59"/>
      <c r="Q25" s="59"/>
      <c r="R25" s="59"/>
      <c r="S25" s="62"/>
      <c r="T25" s="59"/>
      <c r="U25" s="77" t="e">
        <f>Kostenermittlung!U58</f>
        <v>#DIV/0!</v>
      </c>
      <c r="V25" s="65"/>
      <c r="Y25" s="66"/>
    </row>
    <row r="26" spans="1:25" x14ac:dyDescent="0.3">
      <c r="A26" s="36"/>
      <c r="O26" s="65"/>
      <c r="S26" s="65"/>
      <c r="V26" s="65"/>
      <c r="Y26" s="66"/>
    </row>
    <row r="27" spans="1:25" x14ac:dyDescent="0.3">
      <c r="A27" s="36"/>
      <c r="B27" s="58" t="s">
        <v>75</v>
      </c>
      <c r="C27" s="59" t="s">
        <v>135</v>
      </c>
      <c r="D27" s="59"/>
      <c r="E27" s="59"/>
      <c r="F27" s="59"/>
      <c r="G27" s="59"/>
      <c r="L27" s="67"/>
      <c r="O27" s="78"/>
      <c r="S27" s="65"/>
      <c r="V27" s="65"/>
      <c r="Y27" s="66"/>
    </row>
    <row r="28" spans="1:25" ht="14.4" x14ac:dyDescent="0.3">
      <c r="A28" s="36"/>
      <c r="B28" s="69" t="s">
        <v>76</v>
      </c>
      <c r="C28" s="281" t="s">
        <v>111</v>
      </c>
      <c r="D28" s="282"/>
      <c r="E28" s="282"/>
      <c r="F28" s="282"/>
      <c r="H28" s="79">
        <f>Stammdaten!F25</f>
        <v>0</v>
      </c>
      <c r="I28" s="80"/>
      <c r="K28" s="70"/>
      <c r="L28" s="67"/>
      <c r="M28" s="51" t="s">
        <v>118</v>
      </c>
      <c r="O28" s="78"/>
      <c r="S28" s="65"/>
      <c r="U28" s="81" t="e">
        <f>ROUND(U25/H28,2)</f>
        <v>#DIV/0!</v>
      </c>
      <c r="V28" s="65"/>
      <c r="Y28" s="66"/>
    </row>
    <row r="29" spans="1:25" ht="14.4" x14ac:dyDescent="0.3">
      <c r="A29" s="36"/>
      <c r="B29" s="69"/>
      <c r="C29" s="82"/>
      <c r="D29" s="83"/>
      <c r="E29" s="83"/>
      <c r="F29" s="83"/>
      <c r="H29" s="79"/>
      <c r="I29" s="80"/>
      <c r="K29" s="70"/>
      <c r="L29" s="67"/>
      <c r="O29" s="78"/>
      <c r="S29" s="65"/>
      <c r="U29" s="81"/>
      <c r="V29" s="65"/>
      <c r="Y29" s="66"/>
    </row>
    <row r="30" spans="1:25" x14ac:dyDescent="0.25">
      <c r="A30" s="36"/>
      <c r="B30" s="58" t="s">
        <v>77</v>
      </c>
      <c r="C30" s="279" t="s">
        <v>109</v>
      </c>
      <c r="D30" s="280"/>
      <c r="E30" s="280"/>
      <c r="F30" s="280"/>
      <c r="H30" s="84">
        <v>0.2</v>
      </c>
      <c r="I30" s="70"/>
      <c r="K30" s="70"/>
      <c r="L30" s="67"/>
      <c r="O30" s="78"/>
      <c r="S30" s="65"/>
      <c r="U30" s="85"/>
      <c r="V30" s="65"/>
      <c r="Y30" s="66"/>
    </row>
    <row r="31" spans="1:25" ht="15.6" x14ac:dyDescent="0.25">
      <c r="A31" s="36"/>
      <c r="B31" s="69" t="s">
        <v>112</v>
      </c>
      <c r="C31" s="82" t="s">
        <v>93</v>
      </c>
      <c r="D31" s="86"/>
      <c r="E31" s="87"/>
      <c r="F31" s="88"/>
      <c r="G31" s="89"/>
      <c r="H31" s="90">
        <f>Stammdaten!F24</f>
        <v>0</v>
      </c>
      <c r="I31" s="70"/>
      <c r="K31" s="70"/>
      <c r="L31" s="67"/>
      <c r="O31" s="78"/>
      <c r="S31" s="65"/>
      <c r="U31" s="85"/>
      <c r="V31" s="65"/>
      <c r="Y31" s="66"/>
    </row>
    <row r="32" spans="1:25" x14ac:dyDescent="0.3">
      <c r="A32" s="36"/>
      <c r="B32" s="69" t="s">
        <v>113</v>
      </c>
      <c r="C32" s="91" t="s">
        <v>105</v>
      </c>
      <c r="H32" s="92">
        <f>Stammdaten!F26</f>
        <v>0</v>
      </c>
      <c r="I32" s="93"/>
      <c r="L32" s="67"/>
      <c r="O32" s="78"/>
      <c r="S32" s="65"/>
      <c r="U32" s="94"/>
      <c r="V32" s="65"/>
      <c r="Y32" s="66"/>
    </row>
    <row r="33" spans="1:28" x14ac:dyDescent="0.3">
      <c r="A33" s="36"/>
      <c r="B33" s="69" t="s">
        <v>114</v>
      </c>
      <c r="C33" s="82" t="s">
        <v>117</v>
      </c>
      <c r="H33" s="92">
        <f>H32*365*0.95</f>
        <v>0</v>
      </c>
      <c r="I33" s="93"/>
      <c r="L33" s="67"/>
      <c r="O33" s="78"/>
      <c r="S33" s="65"/>
      <c r="U33" s="94"/>
      <c r="V33" s="65"/>
      <c r="Y33" s="66"/>
    </row>
    <row r="34" spans="1:28" x14ac:dyDescent="0.25">
      <c r="A34" s="36"/>
      <c r="B34" s="69" t="s">
        <v>115</v>
      </c>
      <c r="C34" s="95" t="s">
        <v>94</v>
      </c>
      <c r="D34" s="95"/>
      <c r="E34" s="95"/>
      <c r="F34" s="95"/>
      <c r="G34" s="95"/>
      <c r="H34" s="85">
        <f>H33*H31</f>
        <v>0</v>
      </c>
      <c r="L34" s="67"/>
      <c r="O34" s="78"/>
      <c r="S34" s="65"/>
      <c r="U34" s="96"/>
      <c r="V34" s="65"/>
      <c r="Y34" s="66"/>
    </row>
    <row r="35" spans="1:28" ht="14.4" x14ac:dyDescent="0.3">
      <c r="A35" s="36"/>
      <c r="B35" s="69" t="s">
        <v>146</v>
      </c>
      <c r="C35" s="30" t="s">
        <v>147</v>
      </c>
      <c r="H35" s="90">
        <f>H34*H30</f>
        <v>0</v>
      </c>
      <c r="I35" s="95"/>
      <c r="J35" s="97"/>
      <c r="K35" s="97"/>
      <c r="L35" s="97"/>
      <c r="M35" s="98" t="s">
        <v>110</v>
      </c>
      <c r="N35" s="97"/>
      <c r="O35" s="99"/>
      <c r="P35" s="97"/>
      <c r="Q35" s="97"/>
      <c r="S35" s="65"/>
      <c r="T35" s="97"/>
      <c r="U35" s="85" t="e">
        <f>ROUND(H35/H28*-1,2)</f>
        <v>#DIV/0!</v>
      </c>
      <c r="V35" s="65"/>
      <c r="Y35" s="66"/>
      <c r="AB35" s="100"/>
    </row>
    <row r="36" spans="1:28" ht="15" thickBot="1" x14ac:dyDescent="0.35">
      <c r="A36" s="36"/>
      <c r="B36" s="97"/>
      <c r="C36" s="95"/>
      <c r="D36" s="95"/>
      <c r="E36" s="95"/>
      <c r="F36" s="95"/>
      <c r="G36" s="95"/>
      <c r="H36" s="85"/>
      <c r="I36" s="95"/>
      <c r="J36" s="97"/>
      <c r="K36" s="97"/>
      <c r="L36" s="97"/>
      <c r="M36" s="97"/>
      <c r="N36" s="97"/>
      <c r="O36" s="99"/>
      <c r="P36" s="97"/>
      <c r="Q36" s="97"/>
      <c r="S36" s="65"/>
      <c r="T36" s="97"/>
      <c r="U36" s="97"/>
      <c r="V36" s="65"/>
      <c r="Y36" s="66"/>
    </row>
    <row r="37" spans="1:28" ht="15" thickBot="1" x14ac:dyDescent="0.35">
      <c r="A37" s="36"/>
      <c r="B37" s="101" t="s">
        <v>157</v>
      </c>
      <c r="C37" s="102" t="s">
        <v>116</v>
      </c>
      <c r="D37" s="102"/>
      <c r="E37" s="102"/>
      <c r="F37" s="102"/>
      <c r="G37" s="102"/>
      <c r="H37" s="103" t="e">
        <f>U25-H35</f>
        <v>#DIV/0!</v>
      </c>
      <c r="I37" s="102"/>
      <c r="J37" s="104"/>
      <c r="K37" s="104"/>
      <c r="L37" s="104"/>
      <c r="M37" s="104"/>
      <c r="N37" s="104"/>
      <c r="O37" s="105"/>
      <c r="P37" s="104"/>
      <c r="Q37" s="104"/>
      <c r="S37" s="65"/>
      <c r="T37" s="104"/>
      <c r="U37" s="106" t="e">
        <f>SUM(U28:U36)</f>
        <v>#DIV/0!</v>
      </c>
      <c r="V37" s="66"/>
      <c r="Y37" s="66"/>
    </row>
    <row r="38" spans="1:28" ht="3.6" customHeight="1" x14ac:dyDescent="0.3">
      <c r="A38" s="52"/>
      <c r="B38" s="53"/>
      <c r="C38" s="53"/>
      <c r="D38" s="53"/>
      <c r="E38" s="53"/>
      <c r="F38" s="53"/>
      <c r="G38" s="53"/>
      <c r="H38" s="53"/>
      <c r="I38" s="53"/>
      <c r="J38" s="53"/>
      <c r="K38" s="53"/>
      <c r="L38" s="53"/>
      <c r="M38" s="53"/>
      <c r="N38" s="53"/>
      <c r="O38" s="73"/>
      <c r="P38" s="53"/>
      <c r="Q38" s="53"/>
      <c r="R38" s="53"/>
      <c r="S38" s="73"/>
      <c r="T38" s="53"/>
      <c r="U38" s="53"/>
      <c r="V38" s="73"/>
      <c r="W38" s="53"/>
      <c r="X38" s="53"/>
      <c r="Y38" s="74"/>
    </row>
    <row r="39" spans="1:28" ht="3.6" customHeight="1" x14ac:dyDescent="0.3">
      <c r="A39" s="53"/>
      <c r="B39" s="53"/>
      <c r="C39" s="53"/>
      <c r="D39" s="53"/>
      <c r="E39" s="53"/>
      <c r="F39" s="53"/>
      <c r="G39" s="53"/>
      <c r="H39" s="53"/>
      <c r="I39" s="53"/>
      <c r="J39" s="53"/>
      <c r="K39" s="53"/>
      <c r="L39" s="53"/>
      <c r="M39" s="53"/>
      <c r="N39" s="53"/>
      <c r="O39" s="53"/>
      <c r="P39" s="53"/>
      <c r="Q39" s="53"/>
      <c r="R39" s="53"/>
      <c r="S39" s="53"/>
      <c r="T39" s="53"/>
      <c r="U39" s="53"/>
      <c r="V39" s="53"/>
      <c r="W39" s="53"/>
      <c r="X39" s="53"/>
      <c r="Y39" s="53"/>
    </row>
    <row r="40" spans="1:28" ht="3.6" customHeight="1" x14ac:dyDescent="0.3">
      <c r="A40" s="32"/>
      <c r="B40" s="75"/>
      <c r="C40" s="75"/>
      <c r="D40" s="75"/>
      <c r="E40" s="75"/>
      <c r="F40" s="75"/>
      <c r="G40" s="75"/>
      <c r="H40" s="75"/>
      <c r="I40" s="75"/>
      <c r="J40" s="75"/>
      <c r="K40" s="75"/>
      <c r="L40" s="75"/>
      <c r="M40" s="75"/>
      <c r="N40" s="75"/>
      <c r="O40" s="76"/>
      <c r="P40" s="75"/>
      <c r="Q40" s="75"/>
      <c r="R40" s="75"/>
      <c r="S40" s="76"/>
      <c r="T40" s="75"/>
      <c r="U40" s="75"/>
      <c r="V40" s="76"/>
      <c r="W40" s="75"/>
      <c r="X40" s="75"/>
      <c r="Y40" s="35"/>
    </row>
    <row r="41" spans="1:28" x14ac:dyDescent="0.3">
      <c r="A41" s="36"/>
      <c r="B41" s="58" t="s">
        <v>42</v>
      </c>
      <c r="C41" s="59" t="s">
        <v>95</v>
      </c>
      <c r="D41" s="59"/>
      <c r="E41" s="59"/>
      <c r="F41" s="59"/>
      <c r="G41" s="59"/>
      <c r="H41" s="59"/>
      <c r="J41" s="59"/>
      <c r="K41" s="59"/>
      <c r="L41" s="60"/>
      <c r="M41" s="61" t="s">
        <v>36</v>
      </c>
      <c r="O41" s="65"/>
      <c r="P41" s="60"/>
      <c r="Q41" s="59"/>
      <c r="R41" s="59"/>
      <c r="S41" s="62"/>
      <c r="T41" s="59"/>
      <c r="V41" s="62"/>
      <c r="W41" s="59"/>
      <c r="X41" s="77" t="e">
        <f>Kostenermittlung!X58</f>
        <v>#DIV/0!</v>
      </c>
      <c r="Y41" s="107"/>
    </row>
    <row r="42" spans="1:28" x14ac:dyDescent="0.3">
      <c r="A42" s="36"/>
      <c r="O42" s="65"/>
      <c r="S42" s="65"/>
      <c r="V42" s="65"/>
      <c r="Y42" s="66"/>
    </row>
    <row r="43" spans="1:28" x14ac:dyDescent="0.3">
      <c r="A43" s="36"/>
      <c r="B43" s="58" t="s">
        <v>78</v>
      </c>
      <c r="C43" s="59" t="s">
        <v>103</v>
      </c>
      <c r="D43" s="59"/>
      <c r="E43" s="59"/>
      <c r="F43" s="59"/>
      <c r="G43" s="59"/>
      <c r="L43" s="67"/>
      <c r="O43" s="65"/>
      <c r="Q43" s="68"/>
      <c r="S43" s="65"/>
      <c r="V43" s="65"/>
      <c r="Y43" s="66"/>
    </row>
    <row r="44" spans="1:28" x14ac:dyDescent="0.3">
      <c r="A44" s="36"/>
      <c r="B44" s="69" t="s">
        <v>79</v>
      </c>
      <c r="C44" s="30" t="s">
        <v>91</v>
      </c>
      <c r="D44" s="68"/>
      <c r="H44" s="79">
        <f>Stammdaten!F29</f>
        <v>0</v>
      </c>
      <c r="I44" s="80"/>
      <c r="K44" s="70"/>
      <c r="L44" s="67"/>
      <c r="M44" s="108"/>
      <c r="O44" s="65"/>
      <c r="S44" s="65"/>
      <c r="V44" s="65"/>
      <c r="Y44" s="66"/>
    </row>
    <row r="45" spans="1:28" x14ac:dyDescent="0.3">
      <c r="A45" s="36"/>
      <c r="B45" s="69" t="s">
        <v>80</v>
      </c>
      <c r="C45" s="30" t="s">
        <v>136</v>
      </c>
      <c r="D45" s="68"/>
      <c r="H45" s="79">
        <f>H44*12</f>
        <v>0</v>
      </c>
      <c r="I45" s="80"/>
      <c r="K45" s="70"/>
      <c r="L45" s="67"/>
      <c r="M45" s="109" t="s">
        <v>119</v>
      </c>
      <c r="O45" s="65"/>
      <c r="S45" s="65"/>
      <c r="V45" s="65"/>
      <c r="X45" s="81" t="e">
        <f>X41/H45</f>
        <v>#DIV/0!</v>
      </c>
      <c r="Y45" s="66"/>
    </row>
    <row r="46" spans="1:28" x14ac:dyDescent="0.3">
      <c r="A46" s="36"/>
      <c r="B46" s="69"/>
      <c r="D46" s="68"/>
      <c r="H46" s="79"/>
      <c r="I46" s="80"/>
      <c r="K46" s="70"/>
      <c r="L46" s="67"/>
      <c r="M46" s="109"/>
      <c r="O46" s="65"/>
      <c r="S46" s="65"/>
      <c r="V46" s="65"/>
      <c r="X46" s="81"/>
      <c r="Y46" s="66"/>
    </row>
    <row r="47" spans="1:28" x14ac:dyDescent="0.25">
      <c r="A47" s="36"/>
      <c r="B47" s="58" t="s">
        <v>81</v>
      </c>
      <c r="C47" s="279" t="s">
        <v>109</v>
      </c>
      <c r="D47" s="280"/>
      <c r="E47" s="280"/>
      <c r="F47" s="280"/>
      <c r="H47" s="84">
        <v>0.2</v>
      </c>
      <c r="I47" s="70"/>
      <c r="K47" s="70"/>
      <c r="L47" s="67"/>
      <c r="O47" s="65"/>
      <c r="Q47" s="68"/>
      <c r="S47" s="65"/>
      <c r="V47" s="65"/>
      <c r="X47" s="85"/>
      <c r="Y47" s="66"/>
    </row>
    <row r="48" spans="1:28" x14ac:dyDescent="0.3">
      <c r="A48" s="36"/>
      <c r="B48" s="69" t="s">
        <v>120</v>
      </c>
      <c r="C48" s="82" t="s">
        <v>91</v>
      </c>
      <c r="H48" s="92">
        <f>H44</f>
        <v>0</v>
      </c>
      <c r="I48" s="70"/>
      <c r="L48" s="67"/>
      <c r="O48" s="65"/>
      <c r="Q48" s="68"/>
      <c r="S48" s="65"/>
      <c r="V48" s="65"/>
      <c r="X48" s="94"/>
      <c r="Y48" s="66"/>
      <c r="AB48" s="110"/>
    </row>
    <row r="49" spans="1:28" ht="15.6" x14ac:dyDescent="0.3">
      <c r="A49" s="36"/>
      <c r="B49" s="69" t="s">
        <v>121</v>
      </c>
      <c r="C49" s="82" t="s">
        <v>96</v>
      </c>
      <c r="D49" s="86"/>
      <c r="E49" s="87"/>
      <c r="F49" s="88"/>
      <c r="G49" s="89"/>
      <c r="H49" s="90">
        <f>Stammdaten!F27</f>
        <v>0</v>
      </c>
      <c r="L49" s="67"/>
      <c r="O49" s="65"/>
      <c r="Q49" s="68"/>
      <c r="S49" s="65"/>
      <c r="V49" s="65"/>
      <c r="X49" s="96"/>
      <c r="Y49" s="66"/>
    </row>
    <row r="50" spans="1:28" ht="15.6" x14ac:dyDescent="0.3">
      <c r="A50" s="36"/>
      <c r="B50" s="69" t="s">
        <v>122</v>
      </c>
      <c r="C50" s="82" t="s">
        <v>127</v>
      </c>
      <c r="D50" s="86"/>
      <c r="E50" s="87"/>
      <c r="F50" s="88"/>
      <c r="G50" s="89"/>
      <c r="H50" s="21"/>
      <c r="I50" s="111" t="s">
        <v>159</v>
      </c>
      <c r="L50" s="67"/>
      <c r="O50" s="65"/>
      <c r="Q50" s="68"/>
      <c r="S50" s="65"/>
      <c r="V50" s="65"/>
      <c r="X50" s="96"/>
      <c r="Y50" s="66"/>
    </row>
    <row r="51" spans="1:28" ht="15.6" x14ac:dyDescent="0.3">
      <c r="A51" s="36"/>
      <c r="B51" s="69" t="s">
        <v>123</v>
      </c>
      <c r="C51" s="82" t="s">
        <v>98</v>
      </c>
      <c r="D51" s="86"/>
      <c r="E51" s="87"/>
      <c r="F51" s="88"/>
      <c r="G51" s="89"/>
      <c r="H51" s="90">
        <f>Stammdaten!F28</f>
        <v>0</v>
      </c>
      <c r="L51" s="67"/>
      <c r="O51" s="65"/>
      <c r="Q51" s="68"/>
      <c r="S51" s="65"/>
      <c r="V51" s="65"/>
      <c r="X51" s="96"/>
      <c r="Y51" s="66"/>
    </row>
    <row r="52" spans="1:28" ht="15.6" x14ac:dyDescent="0.3">
      <c r="A52" s="36"/>
      <c r="B52" s="69" t="s">
        <v>124</v>
      </c>
      <c r="C52" s="82" t="s">
        <v>99</v>
      </c>
      <c r="D52" s="86"/>
      <c r="E52" s="87"/>
      <c r="F52" s="88"/>
      <c r="G52" s="89"/>
      <c r="H52" s="90">
        <f>IF(H50&gt;0, H50-H51,H49-H51)</f>
        <v>0</v>
      </c>
      <c r="L52" s="67"/>
      <c r="O52" s="65"/>
      <c r="Q52" s="68"/>
      <c r="S52" s="65"/>
      <c r="V52" s="65"/>
      <c r="X52" s="96"/>
      <c r="Y52" s="66"/>
    </row>
    <row r="53" spans="1:28" ht="14.4" x14ac:dyDescent="0.3">
      <c r="A53" s="36"/>
      <c r="B53" s="69" t="s">
        <v>126</v>
      </c>
      <c r="C53" s="95" t="s">
        <v>100</v>
      </c>
      <c r="D53" s="95"/>
      <c r="E53" s="95"/>
      <c r="F53" s="95"/>
      <c r="G53" s="95"/>
      <c r="H53" s="85">
        <f>H48*H52*12</f>
        <v>0</v>
      </c>
      <c r="I53" s="95"/>
      <c r="J53" s="97"/>
      <c r="K53" s="97"/>
      <c r="L53" s="97"/>
      <c r="M53" s="98"/>
      <c r="O53" s="65"/>
      <c r="P53" s="97"/>
      <c r="Q53" s="97"/>
      <c r="R53" s="97"/>
      <c r="S53" s="99"/>
      <c r="T53" s="97"/>
      <c r="V53" s="99"/>
      <c r="W53" s="97"/>
      <c r="Y53" s="112"/>
    </row>
    <row r="54" spans="1:28" ht="14.4" x14ac:dyDescent="0.3">
      <c r="A54" s="36"/>
      <c r="B54" s="69" t="s">
        <v>148</v>
      </c>
      <c r="C54" s="95" t="s">
        <v>149</v>
      </c>
      <c r="D54" s="95"/>
      <c r="E54" s="95"/>
      <c r="F54" s="95"/>
      <c r="G54" s="95"/>
      <c r="H54" s="85">
        <f>H53*H47</f>
        <v>0</v>
      </c>
      <c r="I54" s="95" t="s">
        <v>145</v>
      </c>
      <c r="J54" s="97"/>
      <c r="K54" s="97"/>
      <c r="L54" s="97"/>
      <c r="M54" s="98" t="s">
        <v>110</v>
      </c>
      <c r="O54" s="65"/>
      <c r="P54" s="97"/>
      <c r="Q54" s="97"/>
      <c r="R54" s="97"/>
      <c r="S54" s="99"/>
      <c r="T54" s="97"/>
      <c r="V54" s="99"/>
      <c r="W54" s="97"/>
      <c r="X54" s="113" t="e">
        <f>ROUND(H54/H45*-1,2)</f>
        <v>#DIV/0!</v>
      </c>
      <c r="Y54" s="112"/>
    </row>
    <row r="55" spans="1:28" ht="9" customHeight="1" x14ac:dyDescent="0.3">
      <c r="A55" s="36"/>
      <c r="B55" s="97"/>
      <c r="C55" s="95"/>
      <c r="D55" s="95"/>
      <c r="E55" s="95"/>
      <c r="F55" s="95"/>
      <c r="G55" s="95"/>
      <c r="H55" s="85"/>
      <c r="I55" s="95"/>
      <c r="J55" s="97"/>
      <c r="K55" s="97"/>
      <c r="L55" s="97"/>
      <c r="M55" s="97"/>
      <c r="O55" s="65"/>
      <c r="P55" s="97"/>
      <c r="Q55" s="97"/>
      <c r="R55" s="97"/>
      <c r="S55" s="99"/>
      <c r="T55" s="97"/>
      <c r="V55" s="99"/>
      <c r="W55" s="97"/>
      <c r="X55" s="97"/>
      <c r="Y55" s="112"/>
    </row>
    <row r="56" spans="1:28" ht="14.4" x14ac:dyDescent="0.3">
      <c r="A56" s="36"/>
      <c r="B56" s="114" t="s">
        <v>82</v>
      </c>
      <c r="C56" s="95" t="s">
        <v>150</v>
      </c>
      <c r="D56" s="95"/>
      <c r="E56" s="95"/>
      <c r="F56" s="95"/>
      <c r="G56" s="95"/>
      <c r="H56" s="115" t="e">
        <f>X41-H54</f>
        <v>#DIV/0!</v>
      </c>
      <c r="I56" s="95"/>
      <c r="J56" s="97"/>
      <c r="K56" s="97"/>
      <c r="L56" s="97"/>
      <c r="M56" s="97"/>
      <c r="O56" s="65"/>
      <c r="P56" s="97"/>
      <c r="Q56" s="97"/>
      <c r="R56" s="97"/>
      <c r="S56" s="99"/>
      <c r="T56" s="97"/>
      <c r="U56" s="70"/>
      <c r="V56" s="99"/>
      <c r="W56" s="97"/>
      <c r="X56" s="116" t="e">
        <f>SUM(X45:X55)</f>
        <v>#DIV/0!</v>
      </c>
      <c r="Y56" s="112"/>
    </row>
    <row r="57" spans="1:28" ht="14.4" x14ac:dyDescent="0.3">
      <c r="A57" s="36"/>
      <c r="B57" s="97"/>
      <c r="C57" s="97"/>
      <c r="D57" s="97"/>
      <c r="E57" s="97"/>
      <c r="F57" s="97"/>
      <c r="G57" s="97"/>
      <c r="H57" s="97"/>
      <c r="I57" s="97"/>
      <c r="J57" s="97"/>
      <c r="K57" s="97"/>
      <c r="L57" s="97"/>
      <c r="M57" s="97"/>
      <c r="O57" s="65"/>
      <c r="P57" s="97"/>
      <c r="Q57" s="97"/>
      <c r="R57" s="97"/>
      <c r="S57" s="99"/>
      <c r="T57" s="97"/>
      <c r="V57" s="99"/>
      <c r="W57" s="97"/>
      <c r="X57" s="97"/>
      <c r="Y57" s="112"/>
    </row>
    <row r="58" spans="1:28" ht="14.4" x14ac:dyDescent="0.3">
      <c r="A58" s="36"/>
      <c r="B58" s="114" t="s">
        <v>102</v>
      </c>
      <c r="C58" s="30" t="s">
        <v>101</v>
      </c>
      <c r="H58" s="22"/>
      <c r="L58" s="67"/>
      <c r="O58" s="65"/>
      <c r="R58" s="97"/>
      <c r="S58" s="99"/>
      <c r="T58" s="97"/>
      <c r="V58" s="99"/>
      <c r="W58" s="97"/>
      <c r="X58" s="117" t="e">
        <f>ROUND(X56*H58,2)</f>
        <v>#DIV/0!</v>
      </c>
      <c r="Y58" s="112"/>
    </row>
    <row r="59" spans="1:28" ht="15" thickBot="1" x14ac:dyDescent="0.35">
      <c r="A59" s="36"/>
      <c r="B59" s="97"/>
      <c r="C59" s="97"/>
      <c r="D59" s="97"/>
      <c r="E59" s="97"/>
      <c r="F59" s="97"/>
      <c r="G59" s="97"/>
      <c r="H59" s="97"/>
      <c r="I59" s="97"/>
      <c r="J59" s="97"/>
      <c r="K59" s="97"/>
      <c r="L59" s="97"/>
      <c r="M59" s="97"/>
      <c r="O59" s="65"/>
      <c r="P59" s="97"/>
      <c r="Q59" s="97"/>
      <c r="R59" s="97"/>
      <c r="S59" s="99"/>
      <c r="T59" s="97"/>
      <c r="V59" s="99"/>
      <c r="W59" s="97"/>
      <c r="X59" s="95"/>
      <c r="Y59" s="112"/>
    </row>
    <row r="60" spans="1:28" ht="15" thickBot="1" x14ac:dyDescent="0.35">
      <c r="A60" s="36"/>
      <c r="B60" s="101" t="s">
        <v>125</v>
      </c>
      <c r="C60" s="102" t="s">
        <v>128</v>
      </c>
      <c r="D60" s="102"/>
      <c r="E60" s="102"/>
      <c r="F60" s="102"/>
      <c r="G60" s="102"/>
      <c r="H60" s="102"/>
      <c r="I60" s="102"/>
      <c r="J60" s="102"/>
      <c r="K60" s="102"/>
      <c r="L60" s="102"/>
      <c r="M60" s="102"/>
      <c r="O60" s="65"/>
      <c r="P60" s="102"/>
      <c r="Q60" s="102"/>
      <c r="R60" s="102"/>
      <c r="S60" s="118"/>
      <c r="T60" s="102"/>
      <c r="V60" s="99"/>
      <c r="W60" s="97"/>
      <c r="X60" s="106" t="e">
        <f>SUM(X56:X58)</f>
        <v>#DIV/0!</v>
      </c>
      <c r="Y60" s="112"/>
    </row>
    <row r="61" spans="1:28" x14ac:dyDescent="0.3">
      <c r="A61" s="36"/>
      <c r="O61" s="65"/>
      <c r="S61" s="65"/>
      <c r="V61" s="65"/>
      <c r="Y61" s="66"/>
    </row>
    <row r="62" spans="1:28" x14ac:dyDescent="0.25">
      <c r="A62" s="36"/>
      <c r="B62" s="101" t="s">
        <v>138</v>
      </c>
      <c r="C62" s="119" t="s">
        <v>139</v>
      </c>
      <c r="D62" s="75"/>
      <c r="E62" s="75" t="s">
        <v>140</v>
      </c>
      <c r="F62" s="75"/>
      <c r="G62" s="75"/>
      <c r="H62" s="75"/>
      <c r="I62" s="75"/>
      <c r="J62" s="75"/>
      <c r="K62" s="75"/>
      <c r="L62" s="75"/>
      <c r="M62" s="75"/>
      <c r="N62" s="75"/>
      <c r="O62" s="65"/>
      <c r="P62" s="75"/>
      <c r="Q62" s="120" t="str">
        <f>Kostenermittlung!M47</f>
        <v/>
      </c>
      <c r="R62" s="75"/>
      <c r="S62" s="65"/>
      <c r="T62" s="75"/>
      <c r="U62" s="120" t="str">
        <f>Kostenermittlung!M47</f>
        <v/>
      </c>
      <c r="V62" s="65"/>
      <c r="W62" s="75"/>
      <c r="X62" s="120" t="str">
        <f>Kostenermittlung!M47</f>
        <v/>
      </c>
      <c r="Y62" s="66"/>
      <c r="AB62" s="100"/>
    </row>
    <row r="63" spans="1:28" x14ac:dyDescent="0.3">
      <c r="A63" s="52"/>
      <c r="B63" s="53"/>
      <c r="C63" s="53"/>
      <c r="D63" s="53"/>
      <c r="E63" s="53"/>
      <c r="F63" s="53"/>
      <c r="G63" s="53"/>
      <c r="H63" s="53"/>
      <c r="I63" s="53"/>
      <c r="J63" s="53"/>
      <c r="K63" s="53"/>
      <c r="L63" s="53"/>
      <c r="M63" s="53"/>
      <c r="N63" s="53"/>
      <c r="O63" s="73"/>
      <c r="P63" s="53"/>
      <c r="Q63" s="53"/>
      <c r="R63" s="53"/>
      <c r="S63" s="73"/>
      <c r="T63" s="53"/>
      <c r="U63" s="53"/>
      <c r="V63" s="73"/>
      <c r="W63" s="53"/>
      <c r="X63" s="53"/>
      <c r="Y63" s="74"/>
    </row>
    <row r="65" spans="2:3" x14ac:dyDescent="0.3">
      <c r="B65" s="30" t="s">
        <v>45</v>
      </c>
      <c r="C65" s="30" t="s">
        <v>158</v>
      </c>
    </row>
  </sheetData>
  <sheetProtection algorithmName="SHA-512" hashValue="UF3sKbG7d0chFeuOHqhA+w75m3MZ+OSWY/nnFNTHDeyBNRPJpWQItHNfXKrYYT9oLAA49rCcvbbpzMt3ra0KXg==" saltValue="ZT4whZnx85d9o5ZvRuINOw==" spinCount="100000" sheet="1" objects="1" scenarios="1"/>
  <mergeCells count="15">
    <mergeCell ref="C30:F30"/>
    <mergeCell ref="C28:F28"/>
    <mergeCell ref="C47:F47"/>
    <mergeCell ref="C21:F21"/>
    <mergeCell ref="A1:M1"/>
    <mergeCell ref="B4:C5"/>
    <mergeCell ref="D4:E4"/>
    <mergeCell ref="D5:E5"/>
    <mergeCell ref="F5:Y5"/>
    <mergeCell ref="B8:C9"/>
    <mergeCell ref="D8:E8"/>
    <mergeCell ref="I8:Y8"/>
    <mergeCell ref="D9:E9"/>
    <mergeCell ref="F9:Y9"/>
    <mergeCell ref="C15:H20"/>
  </mergeCells>
  <phoneticPr fontId="24" type="noConversion"/>
  <pageMargins left="0.25" right="0.25" top="0.75" bottom="0.75" header="0.3" footer="0.3"/>
  <pageSetup paperSize="9" scale="69" fitToHeight="0" orientation="landscape"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76f8f2a2-e9c4-48f1-9423-ca89d6a3feef" xsi:nil="true"/>
    <lcf76f155ced4ddcb4097134ff3c332f xmlns="a1419954-bd6f-4dce-b4af-8787c162c280">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8F9CD63C83D4944B96399668F9354EAC" ma:contentTypeVersion="16" ma:contentTypeDescription="Ein neues Dokument erstellen." ma:contentTypeScope="" ma:versionID="024c5d99b6f1ccd3c921ec666bd9db3e">
  <xsd:schema xmlns:xsd="http://www.w3.org/2001/XMLSchema" xmlns:xs="http://www.w3.org/2001/XMLSchema" xmlns:p="http://schemas.microsoft.com/office/2006/metadata/properties" xmlns:ns2="a1419954-bd6f-4dce-b4af-8787c162c280" xmlns:ns3="76f8f2a2-e9c4-48f1-9423-ca89d6a3feef" targetNamespace="http://schemas.microsoft.com/office/2006/metadata/properties" ma:root="true" ma:fieldsID="e5724efd94c0797eccfc6a5497b5f983" ns2:_="" ns3:_="">
    <xsd:import namespace="a1419954-bd6f-4dce-b4af-8787c162c280"/>
    <xsd:import namespace="76f8f2a2-e9c4-48f1-9423-ca89d6a3feef"/>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419954-bd6f-4dce-b4af-8787c162c28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lcf76f155ced4ddcb4097134ff3c332f" ma:index="20" nillable="true" ma:taxonomy="true" ma:internalName="lcf76f155ced4ddcb4097134ff3c332f" ma:taxonomyFieldName="MediaServiceImageTags" ma:displayName="Bildmarkierungen" ma:readOnly="false" ma:fieldId="{5cf76f15-5ced-4ddc-b409-7134ff3c332f}" ma:taxonomyMulti="true" ma:sspId="c11c1a26-9873-47fc-9be9-f6602febfd5c"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element name="MediaLengthInSeconds" ma:index="23"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6f8f2a2-e9c4-48f1-9423-ca89d6a3feef" elementFormDefault="qualified">
    <xsd:import namespace="http://schemas.microsoft.com/office/2006/documentManagement/types"/>
    <xsd:import namespace="http://schemas.microsoft.com/office/infopath/2007/PartnerControls"/>
    <xsd:element name="SharedWithUsers" ma:index="17"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Freigegeben für - Details" ma:internalName="SharedWithDetails" ma:readOnly="true">
      <xsd:simpleType>
        <xsd:restriction base="dms:Note">
          <xsd:maxLength value="255"/>
        </xsd:restriction>
      </xsd:simpleType>
    </xsd:element>
    <xsd:element name="TaxCatchAll" ma:index="21" nillable="true" ma:displayName="Taxonomy Catch All Column" ma:hidden="true" ma:list="{89d03401-ad70-46bd-a7b9-3720f200e212}" ma:internalName="TaxCatchAll" ma:showField="CatchAllData" ma:web="76f8f2a2-e9c4-48f1-9423-ca89d6a3fe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C19BC0F-8DA6-4AE0-A378-51E1C842B128}">
  <ds:schemaRefs>
    <ds:schemaRef ds:uri="http://purl.org/dc/elements/1.1/"/>
    <ds:schemaRef ds:uri="http://schemas.openxmlformats.org/package/2006/metadata/core-properties"/>
    <ds:schemaRef ds:uri="76f8f2a2-e9c4-48f1-9423-ca89d6a3feef"/>
    <ds:schemaRef ds:uri="http://schemas.microsoft.com/office/infopath/2007/PartnerControls"/>
    <ds:schemaRef ds:uri="http://purl.org/dc/terms/"/>
    <ds:schemaRef ds:uri="http://schemas.microsoft.com/office/2006/metadata/properties"/>
    <ds:schemaRef ds:uri="http://schemas.microsoft.com/office/2006/documentManagement/types"/>
    <ds:schemaRef ds:uri="a1419954-bd6f-4dce-b4af-8787c162c280"/>
    <ds:schemaRef ds:uri="http://www.w3.org/XML/1998/namespace"/>
    <ds:schemaRef ds:uri="http://purl.org/dc/dcmitype/"/>
  </ds:schemaRefs>
</ds:datastoreItem>
</file>

<file path=customXml/itemProps2.xml><?xml version="1.0" encoding="utf-8"?>
<ds:datastoreItem xmlns:ds="http://schemas.openxmlformats.org/officeDocument/2006/customXml" ds:itemID="{D4F7174D-4FF5-419D-8FBC-90BD35C1F2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1419954-bd6f-4dce-b4af-8787c162c280"/>
    <ds:schemaRef ds:uri="76f8f2a2-e9c4-48f1-9423-ca89d6a3fe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7A21CEC-599B-4008-9846-AF517A7D2B1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3</vt:i4>
      </vt:variant>
    </vt:vector>
  </HeadingPairs>
  <TitlesOfParts>
    <vt:vector size="6" baseType="lpstr">
      <vt:lpstr>Stammdaten</vt:lpstr>
      <vt:lpstr>Kostenermittlung</vt:lpstr>
      <vt:lpstr>Berechnung Aufschlag Vergütung</vt:lpstr>
      <vt:lpstr>'Berechnung Aufschlag Vergütung'!Druckbereich</vt:lpstr>
      <vt:lpstr>Kostenermittlung!Druckbereich</vt:lpstr>
      <vt:lpstr>Stammdaten!Druckbereich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Gerland, Stefan</dc:creator>
  <cp:lastModifiedBy>Bardeleben, Maria</cp:lastModifiedBy>
  <cp:lastPrinted>2023-11-24T16:34:54Z</cp:lastPrinted>
  <dcterms:created xsi:type="dcterms:W3CDTF">2022-07-21T15:32:19Z</dcterms:created>
  <dcterms:modified xsi:type="dcterms:W3CDTF">2024-03-04T08:12:17Z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0x0101008F9CD63C83D4944B96399668F9354EAC</vt:lpwstr>
  </property>
  <property fmtid="{D5CDD505-2E9C-101B-9397-08002B2CF9AE}" pid="3" name="MediaServiceImageTags">
    <vt:lpwstr/>
  </property>
</Properties>
</file>