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DieseArbeitsmappe" defaultThemeVersion="124226"/>
  <mc:AlternateContent xmlns:mc="http://schemas.openxmlformats.org/markup-compatibility/2006">
    <mc:Choice Requires="x15">
      <x15ac:absPath xmlns:x15ac="http://schemas.microsoft.com/office/spreadsheetml/2010/11/ac" url="K:\FB20x\201\Gremien\Extern\AG LFS\Auftaktveranstaltungen RV3\Lernplattform\Kalkulationsunterlagen\"/>
    </mc:Choice>
  </mc:AlternateContent>
  <xr:revisionPtr revIDLastSave="0" documentId="8_{B109218B-1CB7-4B66-8A25-7DD1EADB045A}" xr6:coauthVersionLast="47" xr6:coauthVersionMax="47" xr10:uidLastSave="{00000000-0000-0000-0000-000000000000}"/>
  <bookViews>
    <workbookView xWindow="-108" yWindow="-108" windowWidth="23256" windowHeight="12576" xr2:uid="{00000000-000D-0000-FFFF-FFFF00000000}"/>
  </bookViews>
  <sheets>
    <sheet name="Stammdaten" sheetId="6" r:id="rId1"/>
    <sheet name="Berechnung gesonderte Flächen" sheetId="5" r:id="rId2"/>
  </sheets>
  <externalReferences>
    <externalReference r:id="rId3"/>
  </externalReferences>
  <definedNames>
    <definedName name="Bezeichnung_Erlöse">'[1]Anl.3_Kalk.Persk.Sachk.Erl.'!$D$74:$D$81</definedName>
    <definedName name="Bezeichnung_Personalkosten">'[1]Anl.3.0_Berichtigungen'!#REF!</definedName>
    <definedName name="Bezeichnung_Sachkosten">'[1]Anl.3_Kalk.Persk.Sachk.Erl.'!$D$49:$D$66</definedName>
    <definedName name="Bezeichnung_Werkstätten">#REF!</definedName>
    <definedName name="_xlnm.Print_Area" localSheetId="0">Stammdaten!$A$1:$F$30</definedName>
    <definedName name="_xlnm.Print_Titles" localSheetId="1">'Berechnung gesonderte Flächen'!$1:$11</definedName>
    <definedName name="Personalkosten_2">'[1]Anl.3.0_Berichtigungen'!#REF!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3" i="5" l="1"/>
  <c r="R121" i="5"/>
  <c r="R119" i="5"/>
  <c r="R117" i="5"/>
  <c r="R115" i="5"/>
  <c r="R113" i="5"/>
  <c r="R109" i="5"/>
  <c r="R135" i="5" s="1"/>
  <c r="R82" i="5"/>
  <c r="R85" i="5"/>
  <c r="R13" i="5"/>
  <c r="R138" i="5" s="1"/>
  <c r="R88" i="5"/>
  <c r="R67" i="5"/>
  <c r="R66" i="5"/>
  <c r="R65" i="5"/>
  <c r="R52" i="5"/>
  <c r="R50" i="5"/>
  <c r="R42" i="5"/>
  <c r="R40" i="5"/>
  <c r="R25" i="5"/>
  <c r="R127" i="5" l="1"/>
  <c r="R134" i="5" s="1"/>
  <c r="F5" i="5"/>
  <c r="O18" i="5" l="1"/>
  <c r="F107" i="5" s="1"/>
  <c r="K36" i="5"/>
  <c r="O21" i="5"/>
  <c r="K21" i="5" s="1"/>
  <c r="H38" i="5"/>
  <c r="I38" i="5" s="1"/>
  <c r="O60" i="5"/>
  <c r="O61" i="5"/>
  <c r="O83" i="5"/>
  <c r="O84" i="5"/>
  <c r="R17" i="5"/>
  <c r="O69" i="5"/>
  <c r="H13" i="5"/>
  <c r="F9" i="5"/>
  <c r="I8" i="5"/>
  <c r="F8" i="5"/>
  <c r="F4" i="5"/>
  <c r="R61" i="5" l="1"/>
  <c r="R60" i="5"/>
  <c r="K38" i="5"/>
  <c r="O38" i="5" s="1"/>
  <c r="O36" i="5"/>
  <c r="R83" i="5"/>
  <c r="R38" i="5" l="1"/>
  <c r="O44" i="5"/>
  <c r="R21" i="5"/>
  <c r="R36" i="5" s="1"/>
  <c r="R84" i="5"/>
  <c r="R87" i="5" s="1"/>
  <c r="O46" i="5" l="1"/>
  <c r="R23" i="5"/>
  <c r="O87" i="5"/>
  <c r="O48" i="5" l="1"/>
  <c r="O54" i="5" s="1"/>
  <c r="O58" i="5" s="1"/>
  <c r="R46" i="5"/>
  <c r="R94" i="5"/>
  <c r="R58" i="5" l="1"/>
  <c r="O62" i="5"/>
  <c r="R69" i="5"/>
  <c r="R44" i="5"/>
  <c r="R48" i="5" s="1"/>
  <c r="R54" i="5" s="1"/>
  <c r="R89" i="5"/>
  <c r="R93" i="5" s="1"/>
  <c r="R95" i="5" s="1"/>
  <c r="O72" i="5" l="1"/>
  <c r="R62" i="5"/>
  <c r="R72" i="5" s="1"/>
  <c r="R101" i="5" l="1"/>
  <c r="R133" i="5" s="1"/>
  <c r="R136" i="5" s="1"/>
  <c r="O89" i="5"/>
</calcChain>
</file>

<file path=xl/sharedStrings.xml><?xml version="1.0" encoding="utf-8"?>
<sst xmlns="http://schemas.openxmlformats.org/spreadsheetml/2006/main" count="211" uniqueCount="168">
  <si>
    <t>Insgesamt</t>
  </si>
  <si>
    <t>1.</t>
  </si>
  <si>
    <t xml:space="preserve"> =&gt; </t>
  </si>
  <si>
    <t>1.3.</t>
  </si>
  <si>
    <t>2.</t>
  </si>
  <si>
    <t>2.1.</t>
  </si>
  <si>
    <t>2.2.</t>
  </si>
  <si>
    <t>3.</t>
  </si>
  <si>
    <t>2.3.</t>
  </si>
  <si>
    <t>3.1.</t>
  </si>
  <si>
    <t>4.</t>
  </si>
  <si>
    <t>Nettogrundfläche (NGF)</t>
  </si>
  <si>
    <t>1.4.</t>
  </si>
  <si>
    <t>3.2.</t>
  </si>
  <si>
    <t>Insgesamt jährlich</t>
  </si>
  <si>
    <t>5.</t>
  </si>
  <si>
    <t>1.1.</t>
  </si>
  <si>
    <t>1.1.1.</t>
  </si>
  <si>
    <t>1.1.2.</t>
  </si>
  <si>
    <t>1.2.</t>
  </si>
  <si>
    <t>Baukosten des Gebäudes:</t>
  </si>
  <si>
    <t>2.4.</t>
  </si>
  <si>
    <t>2.5.</t>
  </si>
  <si>
    <t>2.6.</t>
  </si>
  <si>
    <t>2.7.</t>
  </si>
  <si>
    <t>2.8.</t>
  </si>
  <si>
    <t>*)</t>
  </si>
  <si>
    <t>**)</t>
  </si>
  <si>
    <t>Betriebs- u. Geschäftsausstattung (BGA):</t>
  </si>
  <si>
    <t>3.3.</t>
  </si>
  <si>
    <t>3.3.1.</t>
  </si>
  <si>
    <t>3.3.2.</t>
  </si>
  <si>
    <t>Wasser</t>
  </si>
  <si>
    <t>Brennstoffe</t>
  </si>
  <si>
    <t>Sonstige Aufwendungen =&gt; Bitte benennen</t>
  </si>
  <si>
    <t>Fortschreibung Indexwerte</t>
  </si>
  <si>
    <t>3.2.4.</t>
  </si>
  <si>
    <t>4.1.</t>
  </si>
  <si>
    <t>Baukosten des Gebäudes</t>
  </si>
  <si>
    <t>4.1.1.</t>
  </si>
  <si>
    <t>5.1.</t>
  </si>
  <si>
    <t>5.2.</t>
  </si>
  <si>
    <t>Energiekosten</t>
  </si>
  <si>
    <t>3.2.5.</t>
  </si>
  <si>
    <t>3.2.6.</t>
  </si>
  <si>
    <t>Kosten der Ausstattung insgesamt</t>
  </si>
  <si>
    <t xml:space="preserve"> =&gt;</t>
  </si>
  <si>
    <t>Weitere Ausstattungskosten =&gt; Bitte benennen</t>
  </si>
  <si>
    <t>Wartung</t>
  </si>
  <si>
    <t>2.7.1.</t>
  </si>
  <si>
    <t>2.7.2.</t>
  </si>
  <si>
    <t>Öffentlich geförderte Baukosten</t>
  </si>
  <si>
    <t>abzgl. öffentlicher Förderungen =&gt; Bitte benennen</t>
  </si>
  <si>
    <t>Kosten der Ausstattung ohne öffentliche Förderungen</t>
  </si>
  <si>
    <t>3.3.3.</t>
  </si>
  <si>
    <t>Summe Amortisationsquote für die Baukosten</t>
  </si>
  <si>
    <t>Amortisationsquote der Baukosten</t>
  </si>
  <si>
    <t>Amortisationsquote für Betriebs- und Geschäftsausstattung (BGA)</t>
  </si>
  <si>
    <t>Kosten der BGA ohne öffentliche Förderungen</t>
  </si>
  <si>
    <t>Öffentlich geförderte Kosten der BGA</t>
  </si>
  <si>
    <t>Summe Amortisationsquote für die BGA</t>
  </si>
  <si>
    <t>Steuern, Abgaben, Versicherungen</t>
  </si>
  <si>
    <t>2.6.1.</t>
  </si>
  <si>
    <t>2.6.2.</t>
  </si>
  <si>
    <t>2.7.3.</t>
  </si>
  <si>
    <t>Leistungserbringer:</t>
  </si>
  <si>
    <t>ZADT:</t>
  </si>
  <si>
    <t>Name / Adresse</t>
  </si>
  <si>
    <t>ZADE:</t>
  </si>
  <si>
    <t>Name / Adresse:</t>
  </si>
  <si>
    <t>Az.:</t>
  </si>
  <si>
    <t>Besondere Wohnform:</t>
  </si>
  <si>
    <t>Name</t>
  </si>
  <si>
    <t>Leistungserbringer-ZAD</t>
  </si>
  <si>
    <t>Straße</t>
  </si>
  <si>
    <t>PLZ / Ort</t>
  </si>
  <si>
    <t>Ansprechpartner</t>
  </si>
  <si>
    <t>Telefon</t>
  </si>
  <si>
    <t>Telefax</t>
  </si>
  <si>
    <t>E-Mail</t>
  </si>
  <si>
    <t>Spitzenverband</t>
  </si>
  <si>
    <t>Landkreis / kreisfreie Stadt</t>
  </si>
  <si>
    <t>Aktenzeichen</t>
  </si>
  <si>
    <t>1. Angaben zum Leistungserbringer</t>
  </si>
  <si>
    <t>Ort und Datum:</t>
  </si>
  <si>
    <t>Hiermit bestätigen wir die Vollständigkeit und Richtigkeit der vorgelegten Kalkulationsunterlagen.</t>
  </si>
  <si>
    <t>Stempel und Unterschrift des Leistungserbringers</t>
  </si>
  <si>
    <t>Basiswert / 
m² *)</t>
  </si>
  <si>
    <t>Aktueller Wert / m² *)</t>
  </si>
  <si>
    <t>***)</t>
  </si>
  <si>
    <t>Kostenrichtwerte aus dem gemeinsamen Informationsblatt des Hessischen Ministeriums der Finanzen, des Hessischen Sozialministeriums und des LWV Hessen aus dem Jahr 2011 in der jeweils gültigen Höhe auf Basis des Baupreisindizes Neubau (konventionelle Bauart) von Wohn- und Nichtwohngebäuden einschließlich Umsatzsteuer - Deutschland insgesamt (Destatis).</t>
  </si>
  <si>
    <t>Destatis: Tabellen 61121-0003 Harmonisierter Verbraucherpreisindex: Deutschland, Jahre, Klassifikation der Verwendungszwecke des Individualkonsums (COICOP) - CH 05 Hausrat und laufende Instandhaltung des Hauses.</t>
  </si>
  <si>
    <t>Weitere Kosten =&gt; Bitte benennen</t>
  </si>
  <si>
    <t>Das Volumen der zusätzlichen Investitionen in der Kostengruppe 700 (Baunebenkosten) errechnet sich anhand eines prozentualen Zuschlags auf den Kostenrichtwert. Die Höhe des prozentualen Zuschlags ist abhängig von der Größe der Nettogrundfläche in Abschnitt 1.1. Für den Zuschlag werden die nachfolgenden Korridore zugrunde gelegt:
bis 600m² = 11%
601m² bis 800m² = 10%
801m" bis 1.000 m² = 9%
1.001m² bis 1.200m² = 8%
1.201m² bis 1.600m² = 7%
ab 1.601m² = 6%</t>
  </si>
  <si>
    <t>2.6.3.</t>
  </si>
  <si>
    <t>abzgl. lotteriegeförderter Baukosten =&gt; bitte benennen</t>
  </si>
  <si>
    <t>Lotteriegeförderte Baukosten</t>
  </si>
  <si>
    <t>Miete</t>
  </si>
  <si>
    <t>Summe der Mietkosten (inkl. nicht enthaltene Instandhaltungsaufwendungen)</t>
  </si>
  <si>
    <t xml:space="preserve">Nicht in der Miete enthaltene Instandhaltungsaufwendungen </t>
  </si>
  <si>
    <t>Inbetriebnahme ab:</t>
  </si>
  <si>
    <t>Für den Leistungserbringer:</t>
  </si>
  <si>
    <t>Für den Träger der Eingliederungshilfe:</t>
  </si>
  <si>
    <t>Insgesamt (abzgl. 1.1.6.) =&gt;</t>
  </si>
  <si>
    <t xml:space="preserve">Baukosten des Gebäudes </t>
  </si>
  <si>
    <t>Baukosten / m² (Akt. Richtwert; Rundung auf 10 €-Schritte, Kosten insges. = Basis NGF in 1.2.)</t>
  </si>
  <si>
    <t>Kostengruppe 700 über Richtwert hinaus (%-Wert = Basis NGF aus 1.1.**, Kosten insges.: Basis NGF aus 1.2.):</t>
  </si>
  <si>
    <t>Datenstand Indexwerte:</t>
  </si>
  <si>
    <t>Indexwerte</t>
  </si>
  <si>
    <t>2.5.1.</t>
  </si>
  <si>
    <t>2.5.2.</t>
  </si>
  <si>
    <t>2.5.3.</t>
  </si>
  <si>
    <t>2.6.4.</t>
  </si>
  <si>
    <t>Nur für Mietmodelle (dann 2.1 bis 2.5. nicht ausfüllen)</t>
  </si>
  <si>
    <t>3.2.7.</t>
  </si>
  <si>
    <t>3.2.7.1.</t>
  </si>
  <si>
    <t>3.2.7.2.</t>
  </si>
  <si>
    <t>Zusammenfassung Baukosten des Gebäudes (2.) und Betriebs- und Geschäftsausstattung (3.)</t>
  </si>
  <si>
    <t>2.5.4.</t>
  </si>
  <si>
    <t>2.5.5.</t>
  </si>
  <si>
    <t>Baukosten des Gebäudes aus Abschnitt 2.5.2. ohne öffentliche Förderungen / Lotterieförderung</t>
  </si>
  <si>
    <t>II. 
Flächen / Kosten
Gesondert  vorgehaltene Flächen</t>
  </si>
  <si>
    <t>Inbetriebnahme ab</t>
  </si>
  <si>
    <t>ZAD der gesondert vorgehaltenen Fläche</t>
  </si>
  <si>
    <t>Gesondert vorgehaltene Flächen (inkl. Funktions- und Strukturflächen)</t>
  </si>
  <si>
    <t>Fremde Flächen und diesen zugeordnete Funktionsflächen, die nicht unter den Abschnitt 1.1.1. fallen
=&gt; Diese Flächen werden hier nur nachrichtlich dargestellt und im Folgenden nicht weiter berücksichtigt.</t>
  </si>
  <si>
    <t>Zu reinigende Flächen</t>
  </si>
  <si>
    <t>Ausstattung Küche</t>
  </si>
  <si>
    <t>Ausstattung Gruppenräume</t>
  </si>
  <si>
    <t>Ausstattung Dienstzimmer</t>
  </si>
  <si>
    <t>Kalkulation der Nebenkosten</t>
  </si>
  <si>
    <t>Reinigung</t>
  </si>
  <si>
    <t>,</t>
  </si>
  <si>
    <t>Weitere Sachkosten</t>
  </si>
  <si>
    <t>5.2.1.</t>
  </si>
  <si>
    <t>5.2.3.</t>
  </si>
  <si>
    <t>5.2.4.</t>
  </si>
  <si>
    <t>5.2.5.</t>
  </si>
  <si>
    <t>5.2.6.</t>
  </si>
  <si>
    <t xml:space="preserve">Die Richtigkeit der Angaben wird hiermit bestätigt. </t>
  </si>
  <si>
    <t>Allgemeine Angaben zum Leistungserbringer und der gesondert vorgehaltenen Fläche</t>
  </si>
  <si>
    <t>Einheiten Gesondert  vorgehaltene Flächen</t>
  </si>
  <si>
    <t>Berechnungsbogen zur Ermittlung der Kosten für gesondert vorgehaltene Flächen</t>
  </si>
  <si>
    <t>Anzahl der vereinbarten Einheiten</t>
  </si>
  <si>
    <t xml:space="preserve">pro Einheit: </t>
  </si>
  <si>
    <t>Zzgl. eines pauschalen %ualen Zuschlages auf die Baukosten zur Berücksichtigung des zeitlichen Verzuges zwischen baufachlicher Prüfung und Bauumsetzung i. H. v.:</t>
  </si>
  <si>
    <t>Baukosten des Gebäudes (inkl. Zuschlag zur Berücksichtigung des zeitlichen Verzuges)</t>
  </si>
  <si>
    <t>Basiswert / Einheit ***)</t>
  </si>
  <si>
    <t>Aktueller Wert / Einheit ***)</t>
  </si>
  <si>
    <t>Pauschalen pro Einheit</t>
  </si>
  <si>
    <t>5.2.2.</t>
  </si>
  <si>
    <t>5.3.</t>
  </si>
  <si>
    <t>6.</t>
  </si>
  <si>
    <t>Nebenkosten insgesamt</t>
  </si>
  <si>
    <t>Zusammenfassung der Kosten aus Abschnitt 2 + 3</t>
  </si>
  <si>
    <t>6.1.</t>
  </si>
  <si>
    <t>6.2.</t>
  </si>
  <si>
    <t>Anzahl der kalkulatorischen Abrechnungstage</t>
  </si>
  <si>
    <t>Zusammenfassung gesondert vorgehaltene Flächen</t>
  </si>
  <si>
    <t>Summe Nebenkosten (ohne Personal- und Sachkosten Reinigung)</t>
  </si>
  <si>
    <t>Personal- und Sachkosten Reinigung</t>
  </si>
  <si>
    <t>6.3.</t>
  </si>
  <si>
    <t>6.4.</t>
  </si>
  <si>
    <t>6.5.</t>
  </si>
  <si>
    <t>Summe IB relevante Kosten</t>
  </si>
  <si>
    <t>2. Angaben zu der gesondert vorgehaltenen Fläche</t>
  </si>
  <si>
    <t>Die Auslastung (gem. Nr. 2.6 der Anlage 5) wird bei der Einbeziehung in die Fachleistungsstundensätze bzw. gesondert vorgehaltene Flächen berücksichtigt.</t>
  </si>
  <si>
    <r>
      <t>Gesamtvolumen</t>
    </r>
    <r>
      <rPr>
        <sz val="11"/>
        <color rgb="FFFF0000"/>
        <rFont val="Arial"/>
        <family val="2"/>
      </rPr>
      <t xml:space="preserve"> (ohne Auslastung)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</si>
</sst>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0.00\ &quot;€&quot;"/>
    <numFmt numFmtId="166" formatCode="_-* #,##0.00\ &quot;DM&quot;_-;\-* #,##0.00\ &quot;DM&quot;_-;_-* &quot;-&quot;??\ &quot;DM&quot;_-;_-@_-"/>
    <numFmt numFmtId="167" formatCode="_-* #,##0.00\ [$€-1]_-;\-* #,##0.00\ [$€-1]_-;_-* &quot;-&quot;??\ [$€-1]_-"/>
    <numFmt numFmtId="168" formatCode="#,##0.00\ &quot;m²&quot;"/>
    <numFmt numFmtId="169" formatCode="#,##0\ &quot;€&quot;"/>
    <numFmt numFmtId="170" formatCode="[$-407]mmm/\ yy;@"/>
    <numFmt numFmtId="171" formatCode="0.0"/>
  </numFmts>
  <fonts count="15" x14ac:knownFonts="1">
    <font>
      <sz val="11"/>
      <color theme="1"/>
      <name val="Calibri"/>
      <family val="2"/>
      <scheme val="minor"/>
    </font>
    <font>
      <sz val="10"/>
      <name val="Arial"/>
      <family val="2"/>
    </font>
    <font>
      <b/>
      <sz val="12"/>
      <name val="Arial"/>
      <family val="2"/>
    </font>
    <font>
      <sz val="11"/>
      <color theme="1"/>
      <name val="Calibri"/>
      <family val="2"/>
      <scheme val="minor"/>
    </font>
    <font>
      <sz val="11"/>
      <name val="Arial"/>
      <family val="2"/>
    </font>
    <font>
      <sz val="11"/>
      <color theme="1"/>
      <name val="Arial"/>
      <family val="2"/>
    </font>
    <font>
      <i/>
      <sz val="11"/>
      <color theme="1"/>
      <name val="Arial"/>
      <family val="2"/>
    </font>
    <font>
      <sz val="8"/>
      <color theme="1"/>
      <name val="Arial"/>
      <family val="2"/>
    </font>
    <font>
      <b/>
      <sz val="14"/>
      <name val="Arial"/>
      <family val="2"/>
    </font>
    <font>
      <sz val="14"/>
      <name val="Arial"/>
      <family val="2"/>
    </font>
    <font>
      <b/>
      <sz val="10"/>
      <name val="Arial"/>
      <family val="2"/>
    </font>
    <font>
      <sz val="12"/>
      <name val="Arial"/>
      <family val="2"/>
    </font>
    <font>
      <b/>
      <sz val="14"/>
      <color theme="1"/>
      <name val="Arial"/>
      <family val="2"/>
    </font>
    <font>
      <b/>
      <sz val="14"/>
      <color theme="1"/>
      <name val="Calibri"/>
      <family val="2"/>
      <scheme val="minor"/>
    </font>
    <font>
      <sz val="11"/>
      <color rgb="FFFF0000"/>
      <name val="Arial"/>
      <family val="2"/>
    </font>
  </fonts>
  <fills count="3">
    <fill>
      <patternFill patternType="none"/>
    </fill>
    <fill>
      <patternFill patternType="gray125"/>
    </fill>
    <fill>
      <patternFill patternType="solid">
        <fgColor indexed="42"/>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dotted">
        <color auto="1"/>
      </top>
      <bottom style="dotted">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dotted">
        <color auto="1"/>
      </right>
      <top style="dashed">
        <color auto="1"/>
      </top>
      <bottom style="dashed">
        <color auto="1"/>
      </bottom>
      <diagonal/>
    </border>
    <border>
      <left/>
      <right/>
      <top style="dashed">
        <color auto="1"/>
      </top>
      <bottom style="dashed">
        <color auto="1"/>
      </bottom>
      <diagonal/>
    </border>
    <border>
      <left/>
      <right style="thin">
        <color auto="1"/>
      </right>
      <top/>
      <bottom style="dashed">
        <color auto="1"/>
      </bottom>
      <diagonal/>
    </border>
    <border>
      <left/>
      <right style="thin">
        <color auto="1"/>
      </right>
      <top style="dotted">
        <color auto="1"/>
      </top>
      <bottom style="dotted">
        <color auto="1"/>
      </bottom>
      <diagonal/>
    </border>
    <border>
      <left style="thin">
        <color auto="1"/>
      </left>
      <right/>
      <top style="dashed">
        <color auto="1"/>
      </top>
      <bottom style="dashed">
        <color auto="1"/>
      </bottom>
      <diagonal/>
    </border>
    <border>
      <left/>
      <right style="thin">
        <color auto="1"/>
      </right>
      <top/>
      <bottom style="thin">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
      <left/>
      <right style="thin">
        <color auto="1"/>
      </right>
      <top style="thin">
        <color auto="1"/>
      </top>
      <bottom/>
      <diagonal/>
    </border>
    <border>
      <left style="thin">
        <color indexed="64"/>
      </left>
      <right/>
      <top style="medium">
        <color auto="1"/>
      </top>
      <bottom style="medium">
        <color auto="1"/>
      </bottom>
      <diagonal/>
    </border>
    <border>
      <left style="thin">
        <color indexed="64"/>
      </left>
      <right/>
      <top style="medium">
        <color auto="1"/>
      </top>
      <bottom style="thin">
        <color indexed="64"/>
      </bottom>
      <diagonal/>
    </border>
    <border>
      <left style="thin">
        <color indexed="64"/>
      </left>
      <right style="thin">
        <color indexed="64"/>
      </right>
      <top style="thin">
        <color indexed="64"/>
      </top>
      <bottom style="dashed">
        <color auto="1"/>
      </bottom>
      <diagonal/>
    </border>
  </borders>
  <cellStyleXfs count="7">
    <xf numFmtId="0" fontId="0" fillId="0" borderId="0"/>
    <xf numFmtId="0" fontId="1" fillId="0" borderId="0"/>
    <xf numFmtId="166" fontId="1" fillId="0" borderId="0" applyFont="0" applyFill="0" applyBorder="0" applyAlignment="0" applyProtection="0"/>
    <xf numFmtId="167" fontId="1" fillId="0" borderId="0" applyFont="0" applyFill="0" applyBorder="0" applyAlignment="0" applyProtection="0"/>
    <xf numFmtId="0" fontId="3" fillId="0" borderId="0"/>
    <xf numFmtId="164" fontId="3" fillId="0" borderId="0" applyFont="0" applyFill="0" applyBorder="0" applyAlignment="0" applyProtection="0"/>
    <xf numFmtId="44" fontId="3" fillId="0" borderId="0" applyFont="0" applyFill="0" applyBorder="0" applyAlignment="0" applyProtection="0"/>
  </cellStyleXfs>
  <cellXfs count="207">
    <xf numFmtId="0" fontId="0" fillId="0" borderId="0" xfId="0"/>
    <xf numFmtId="168" fontId="4" fillId="2" borderId="2" xfId="0" applyNumberFormat="1" applyFont="1" applyFill="1" applyBorder="1" applyAlignment="1" applyProtection="1">
      <alignment vertical="top" wrapText="1"/>
      <protection locked="0"/>
    </xf>
    <xf numFmtId="170" fontId="4" fillId="2" borderId="2" xfId="0" applyNumberFormat="1" applyFont="1" applyFill="1" applyBorder="1" applyAlignment="1" applyProtection="1">
      <alignment vertical="top" wrapText="1"/>
      <protection locked="0"/>
    </xf>
    <xf numFmtId="10" fontId="4" fillId="2" borderId="2" xfId="0" applyNumberFormat="1" applyFont="1" applyFill="1" applyBorder="1" applyAlignment="1" applyProtection="1">
      <alignment vertical="top" wrapText="1"/>
      <protection locked="0"/>
    </xf>
    <xf numFmtId="171" fontId="4" fillId="2" borderId="2" xfId="0" applyNumberFormat="1" applyFont="1" applyFill="1" applyBorder="1" applyAlignment="1" applyProtection="1">
      <alignment vertical="top" wrapText="1"/>
      <protection locked="0"/>
    </xf>
    <xf numFmtId="1" fontId="4" fillId="2" borderId="2" xfId="0" applyNumberFormat="1" applyFont="1" applyFill="1" applyBorder="1" applyAlignment="1" applyProtection="1">
      <alignment vertical="top" wrapText="1"/>
      <protection locked="0"/>
    </xf>
    <xf numFmtId="0" fontId="1" fillId="0" borderId="0" xfId="1" applyAlignment="1" applyProtection="1">
      <alignment vertical="top"/>
    </xf>
    <xf numFmtId="0" fontId="10" fillId="0" borderId="0" xfId="1" applyFont="1" applyBorder="1" applyAlignment="1" applyProtection="1">
      <alignment vertical="top"/>
    </xf>
    <xf numFmtId="0" fontId="1" fillId="0" borderId="0" xfId="1" applyFont="1" applyBorder="1" applyAlignment="1" applyProtection="1">
      <alignment vertical="top"/>
    </xf>
    <xf numFmtId="0" fontId="10" fillId="0" borderId="0" xfId="1" applyFont="1" applyAlignment="1" applyProtection="1">
      <alignment vertical="center"/>
    </xf>
    <xf numFmtId="0" fontId="10" fillId="0" borderId="0" xfId="1" applyFont="1" applyAlignment="1" applyProtection="1">
      <alignment vertical="top"/>
    </xf>
    <xf numFmtId="0" fontId="10" fillId="0" borderId="0" xfId="1" applyFont="1" applyBorder="1" applyAlignment="1" applyProtection="1">
      <alignment horizontal="left" vertical="top"/>
    </xf>
    <xf numFmtId="0" fontId="1" fillId="0" borderId="0" xfId="1" applyFont="1" applyBorder="1" applyAlignment="1" applyProtection="1">
      <alignment horizontal="left" vertical="top"/>
    </xf>
    <xf numFmtId="0" fontId="1" fillId="0" borderId="0" xfId="1" applyFont="1" applyBorder="1" applyAlignment="1" applyProtection="1">
      <alignment horizontal="center" vertical="top"/>
    </xf>
    <xf numFmtId="0" fontId="1" fillId="0" borderId="0" xfId="1" applyBorder="1" applyAlignment="1" applyProtection="1">
      <alignment vertical="top"/>
    </xf>
    <xf numFmtId="0" fontId="10" fillId="0" borderId="0" xfId="1" applyFont="1" applyFill="1" applyAlignment="1" applyProtection="1">
      <alignment vertical="top"/>
    </xf>
    <xf numFmtId="0" fontId="1" fillId="0" borderId="0" xfId="1" applyFill="1" applyAlignment="1" applyProtection="1">
      <alignment vertical="top"/>
    </xf>
    <xf numFmtId="165" fontId="4" fillId="2" borderId="2" xfId="0" applyNumberFormat="1" applyFont="1" applyFill="1" applyBorder="1" applyAlignment="1" applyProtection="1">
      <alignment vertical="top" wrapText="1"/>
      <protection locked="0"/>
    </xf>
    <xf numFmtId="0" fontId="0" fillId="0" borderId="0" xfId="0" applyBorder="1" applyAlignment="1" applyProtection="1">
      <alignment vertical="top"/>
    </xf>
    <xf numFmtId="0" fontId="1" fillId="0" borderId="0" xfId="1" applyFont="1" applyAlignment="1" applyProtection="1">
      <alignment vertical="top"/>
    </xf>
    <xf numFmtId="0" fontId="5" fillId="0" borderId="13" xfId="0" applyFont="1" applyBorder="1" applyAlignment="1" applyProtection="1">
      <alignment horizontal="center" vertical="top" wrapText="1"/>
    </xf>
    <xf numFmtId="0" fontId="5" fillId="0" borderId="10"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19" xfId="0" applyFont="1" applyBorder="1" applyAlignment="1" applyProtection="1">
      <alignment vertical="top"/>
    </xf>
    <xf numFmtId="0" fontId="5" fillId="0" borderId="20" xfId="0" applyFont="1" applyBorder="1" applyAlignment="1" applyProtection="1">
      <alignment vertical="top" wrapText="1"/>
    </xf>
    <xf numFmtId="0" fontId="0" fillId="0" borderId="20" xfId="0" applyBorder="1" applyAlignment="1" applyProtection="1">
      <alignment vertical="top" wrapText="1"/>
    </xf>
    <xf numFmtId="0" fontId="5" fillId="0" borderId="16" xfId="0" applyFont="1" applyBorder="1" applyAlignment="1" applyProtection="1">
      <alignment vertical="top"/>
    </xf>
    <xf numFmtId="0" fontId="5" fillId="0" borderId="17" xfId="0" applyFont="1" applyBorder="1" applyAlignment="1" applyProtection="1">
      <alignment vertical="top"/>
    </xf>
    <xf numFmtId="0" fontId="5" fillId="0" borderId="17" xfId="0" applyFont="1" applyBorder="1" applyAlignment="1" applyProtection="1">
      <alignment horizontal="center" vertical="top" wrapText="1"/>
    </xf>
    <xf numFmtId="0" fontId="5" fillId="0" borderId="18" xfId="0" applyFont="1" applyBorder="1" applyAlignment="1" applyProtection="1">
      <alignment vertical="top"/>
    </xf>
    <xf numFmtId="0" fontId="5" fillId="0" borderId="0" xfId="0" applyFont="1" applyBorder="1" applyAlignment="1" applyProtection="1">
      <alignment horizontal="right" vertical="top"/>
    </xf>
    <xf numFmtId="0" fontId="5" fillId="0" borderId="8" xfId="0" applyFont="1" applyBorder="1" applyAlignment="1" applyProtection="1">
      <alignment vertical="top" wrapText="1"/>
    </xf>
    <xf numFmtId="0" fontId="0" fillId="0" borderId="8" xfId="0" applyBorder="1" applyAlignment="1" applyProtection="1">
      <alignment vertical="top" wrapText="1"/>
    </xf>
    <xf numFmtId="0" fontId="5" fillId="0" borderId="12" xfId="0" applyFont="1" applyBorder="1" applyAlignment="1" applyProtection="1">
      <alignment horizontal="center" vertical="top" wrapText="1"/>
    </xf>
    <xf numFmtId="3" fontId="5" fillId="0" borderId="0" xfId="0" applyNumberFormat="1" applyFont="1" applyBorder="1" applyAlignment="1" applyProtection="1">
      <alignment vertical="top"/>
    </xf>
    <xf numFmtId="3" fontId="5" fillId="0" borderId="0" xfId="0" applyNumberFormat="1" applyFont="1" applyBorder="1" applyAlignment="1" applyProtection="1">
      <alignment vertical="top" wrapText="1"/>
    </xf>
    <xf numFmtId="4" fontId="5" fillId="0" borderId="20" xfId="0" applyNumberFormat="1" applyFont="1" applyBorder="1" applyAlignment="1" applyProtection="1">
      <alignment vertical="top"/>
    </xf>
    <xf numFmtId="0" fontId="5" fillId="0" borderId="21" xfId="0" applyFont="1" applyBorder="1" applyAlignment="1" applyProtection="1">
      <alignment horizontal="center" vertical="top"/>
    </xf>
    <xf numFmtId="0" fontId="5" fillId="0" borderId="21" xfId="0" applyFont="1" applyBorder="1" applyAlignment="1" applyProtection="1">
      <alignment vertical="top"/>
    </xf>
    <xf numFmtId="168" fontId="4" fillId="0" borderId="20" xfId="1" applyNumberFormat="1" applyFont="1" applyBorder="1" applyAlignment="1" applyProtection="1">
      <alignment vertical="top" wrapText="1"/>
    </xf>
    <xf numFmtId="10" fontId="4" fillId="0" borderId="0" xfId="1" applyNumberFormat="1" applyFont="1" applyBorder="1" applyAlignment="1" applyProtection="1">
      <alignment vertical="top" wrapText="1"/>
    </xf>
    <xf numFmtId="10" fontId="5" fillId="0" borderId="0" xfId="0" applyNumberFormat="1" applyFont="1" applyBorder="1" applyAlignment="1" applyProtection="1">
      <alignment horizontal="center" vertical="top"/>
    </xf>
    <xf numFmtId="10" fontId="5" fillId="0" borderId="14" xfId="0" applyNumberFormat="1" applyFont="1" applyBorder="1" applyAlignment="1" applyProtection="1">
      <alignment vertical="top"/>
    </xf>
    <xf numFmtId="10" fontId="5" fillId="0" borderId="0" xfId="0" applyNumberFormat="1" applyFont="1" applyBorder="1" applyAlignment="1" applyProtection="1">
      <alignment vertical="top"/>
    </xf>
    <xf numFmtId="14" fontId="5" fillId="0" borderId="0" xfId="0" applyNumberFormat="1" applyFont="1" applyBorder="1" applyAlignment="1" applyProtection="1">
      <alignment vertical="top"/>
    </xf>
    <xf numFmtId="0" fontId="6" fillId="0" borderId="7" xfId="0" applyFont="1" applyBorder="1" applyAlignment="1" applyProtection="1">
      <alignment vertical="top"/>
    </xf>
    <xf numFmtId="0" fontId="6" fillId="0" borderId="8" xfId="0" applyFont="1" applyBorder="1" applyAlignment="1" applyProtection="1">
      <alignment vertical="top"/>
    </xf>
    <xf numFmtId="0" fontId="6" fillId="0" borderId="15" xfId="0" applyFont="1" applyBorder="1" applyAlignment="1" applyProtection="1">
      <alignment vertical="top"/>
    </xf>
    <xf numFmtId="10" fontId="6" fillId="0" borderId="8" xfId="0" applyNumberFormat="1" applyFont="1" applyBorder="1" applyAlignment="1" applyProtection="1">
      <alignment vertical="top"/>
    </xf>
    <xf numFmtId="0" fontId="6" fillId="0" borderId="0" xfId="0" applyFont="1" applyAlignment="1" applyProtection="1">
      <alignment vertical="top"/>
    </xf>
    <xf numFmtId="10" fontId="6" fillId="0" borderId="0" xfId="0" applyNumberFormat="1" applyFont="1" applyAlignment="1" applyProtection="1">
      <alignment vertical="top"/>
    </xf>
    <xf numFmtId="0" fontId="6" fillId="0" borderId="3" xfId="0" applyFont="1" applyBorder="1" applyAlignment="1" applyProtection="1">
      <alignment vertical="top"/>
    </xf>
    <xf numFmtId="0" fontId="6" fillId="0" borderId="4" xfId="0" applyFont="1" applyBorder="1" applyAlignment="1" applyProtection="1">
      <alignment vertical="top"/>
    </xf>
    <xf numFmtId="0" fontId="6" fillId="0" borderId="12" xfId="0" applyFont="1" applyBorder="1" applyAlignment="1" applyProtection="1">
      <alignment vertical="top"/>
    </xf>
    <xf numFmtId="10" fontId="6" fillId="0" borderId="4" xfId="0" applyNumberFormat="1" applyFont="1" applyBorder="1" applyAlignment="1" applyProtection="1">
      <alignment vertical="top"/>
    </xf>
    <xf numFmtId="170" fontId="5" fillId="0" borderId="0" xfId="0" applyNumberFormat="1" applyFont="1" applyBorder="1" applyAlignment="1" applyProtection="1">
      <alignment vertical="top"/>
    </xf>
    <xf numFmtId="171" fontId="5" fillId="0" borderId="0" xfId="0" applyNumberFormat="1" applyFont="1" applyBorder="1" applyAlignment="1" applyProtection="1">
      <alignment vertical="top"/>
    </xf>
    <xf numFmtId="0" fontId="5" fillId="0" borderId="0" xfId="0" applyFont="1" applyBorder="1" applyAlignment="1" applyProtection="1">
      <alignment horizontal="left" vertical="top"/>
    </xf>
    <xf numFmtId="165" fontId="5" fillId="0" borderId="0" xfId="0" applyNumberFormat="1" applyFont="1" applyBorder="1" applyAlignment="1" applyProtection="1">
      <alignment vertical="top"/>
    </xf>
    <xf numFmtId="0" fontId="5" fillId="0" borderId="0" xfId="0" applyFont="1" applyAlignment="1" applyProtection="1">
      <alignment horizontal="right" vertical="top"/>
    </xf>
    <xf numFmtId="165" fontId="5" fillId="0" borderId="0" xfId="0" applyNumberFormat="1" applyFont="1" applyAlignment="1" applyProtection="1">
      <alignment vertical="top"/>
    </xf>
    <xf numFmtId="169" fontId="5" fillId="0" borderId="14" xfId="0" applyNumberFormat="1" applyFont="1" applyBorder="1" applyAlignment="1" applyProtection="1">
      <alignment vertical="top"/>
    </xf>
    <xf numFmtId="169" fontId="5" fillId="0" borderId="0" xfId="0" applyNumberFormat="1" applyFont="1" applyBorder="1" applyAlignment="1" applyProtection="1">
      <alignment vertical="top"/>
    </xf>
    <xf numFmtId="165" fontId="5" fillId="0" borderId="20" xfId="0" applyNumberFormat="1" applyFont="1" applyBorder="1" applyAlignment="1" applyProtection="1">
      <alignment horizontal="center" vertical="top" wrapText="1"/>
    </xf>
    <xf numFmtId="165" fontId="7" fillId="0" borderId="0" xfId="0" applyNumberFormat="1" applyFont="1" applyBorder="1" applyAlignment="1" applyProtection="1">
      <alignment horizontal="center" vertical="top" wrapText="1"/>
    </xf>
    <xf numFmtId="1" fontId="5" fillId="0" borderId="0" xfId="0" applyNumberFormat="1" applyFont="1" applyBorder="1" applyAlignment="1" applyProtection="1">
      <alignment vertical="top"/>
    </xf>
    <xf numFmtId="0" fontId="5" fillId="0" borderId="20" xfId="0" applyFont="1" applyBorder="1" applyAlignment="1" applyProtection="1">
      <alignment horizontal="center" vertical="top"/>
    </xf>
    <xf numFmtId="165" fontId="5" fillId="0" borderId="20" xfId="0" applyNumberFormat="1" applyFont="1" applyBorder="1" applyAlignment="1" applyProtection="1">
      <alignment vertical="top"/>
    </xf>
    <xf numFmtId="10" fontId="5" fillId="0" borderId="0" xfId="0" applyNumberFormat="1" applyFont="1" applyAlignment="1" applyProtection="1">
      <alignment vertical="top"/>
    </xf>
    <xf numFmtId="14" fontId="5" fillId="0" borderId="0" xfId="0" applyNumberFormat="1" applyFont="1" applyBorder="1" applyAlignment="1" applyProtection="1">
      <alignment horizontal="left" vertical="top"/>
    </xf>
    <xf numFmtId="0" fontId="13" fillId="0" borderId="11" xfId="0" applyFont="1" applyBorder="1" applyAlignment="1" applyProtection="1">
      <alignment vertical="top"/>
    </xf>
    <xf numFmtId="0" fontId="5" fillId="0" borderId="0" xfId="0" applyFont="1" applyBorder="1" applyAlignment="1" applyProtection="1">
      <alignment horizontal="center" vertical="top"/>
    </xf>
    <xf numFmtId="0" fontId="5" fillId="0" borderId="38" xfId="0" applyFont="1" applyBorder="1" applyAlignment="1" applyProtection="1">
      <alignment vertical="top"/>
    </xf>
    <xf numFmtId="0" fontId="0" fillId="0" borderId="0" xfId="0" applyBorder="1" applyAlignment="1" applyProtection="1">
      <alignment horizontal="left" vertical="top" wrapText="1"/>
    </xf>
    <xf numFmtId="165" fontId="5" fillId="0" borderId="0" xfId="0" applyNumberFormat="1" applyFont="1" applyBorder="1" applyAlignment="1" applyProtection="1">
      <alignment horizontal="center" vertical="top" wrapText="1"/>
    </xf>
    <xf numFmtId="0" fontId="5" fillId="0" borderId="0" xfId="0" applyFont="1" applyAlignment="1" applyProtection="1">
      <alignment horizontal="center" vertical="top" wrapText="1"/>
    </xf>
    <xf numFmtId="0" fontId="5" fillId="0" borderId="0" xfId="0" applyFont="1" applyAlignment="1" applyProtection="1">
      <alignment horizontal="centerContinuous" vertical="top"/>
    </xf>
    <xf numFmtId="0" fontId="5" fillId="0" borderId="0" xfId="0" applyFont="1" applyBorder="1" applyAlignment="1" applyProtection="1">
      <alignment horizontal="centerContinuous" vertical="top"/>
    </xf>
    <xf numFmtId="10" fontId="5" fillId="0" borderId="0" xfId="0" applyNumberFormat="1" applyFont="1" applyAlignment="1" applyProtection="1">
      <alignment horizontal="centerContinuous" vertical="top"/>
    </xf>
    <xf numFmtId="165" fontId="5" fillId="0" borderId="0" xfId="0" applyNumberFormat="1" applyFont="1" applyBorder="1" applyAlignment="1" applyProtection="1">
      <alignment vertical="top" wrapText="1"/>
    </xf>
    <xf numFmtId="0" fontId="5" fillId="0" borderId="0" xfId="0" applyFont="1" applyFill="1" applyBorder="1" applyAlignment="1" applyProtection="1">
      <alignment vertical="top"/>
    </xf>
    <xf numFmtId="10" fontId="5" fillId="0" borderId="0" xfId="0" applyNumberFormat="1" applyFont="1" applyFill="1" applyBorder="1" applyAlignment="1" applyProtection="1">
      <alignment vertical="top"/>
    </xf>
    <xf numFmtId="165" fontId="5" fillId="0" borderId="0" xfId="0" applyNumberFormat="1" applyFont="1" applyFill="1" applyBorder="1" applyAlignment="1" applyProtection="1">
      <alignment vertical="top"/>
    </xf>
    <xf numFmtId="0" fontId="5" fillId="0" borderId="0" xfId="0" applyFont="1" applyFill="1" applyBorder="1" applyAlignment="1" applyProtection="1">
      <alignment horizontal="center" vertical="top"/>
    </xf>
    <xf numFmtId="170" fontId="5" fillId="0" borderId="0" xfId="0" applyNumberFormat="1" applyFont="1" applyFill="1" applyBorder="1" applyAlignment="1" applyProtection="1">
      <alignment vertical="top"/>
    </xf>
    <xf numFmtId="0" fontId="5" fillId="0" borderId="0" xfId="0" applyFont="1" applyFill="1" applyBorder="1" applyAlignment="1" applyProtection="1">
      <alignment horizontal="right" vertical="top"/>
    </xf>
    <xf numFmtId="0" fontId="5" fillId="0" borderId="20" xfId="0" applyFont="1" applyBorder="1" applyAlignment="1" applyProtection="1">
      <alignment vertical="top"/>
    </xf>
    <xf numFmtId="165" fontId="5" fillId="0" borderId="1" xfId="0" applyNumberFormat="1" applyFont="1" applyBorder="1" applyAlignment="1" applyProtection="1">
      <alignment vertical="top"/>
    </xf>
    <xf numFmtId="0" fontId="5" fillId="0" borderId="20" xfId="0" applyFont="1" applyBorder="1" applyAlignment="1" applyProtection="1">
      <alignment horizontal="center" vertical="top" wrapText="1"/>
    </xf>
    <xf numFmtId="0" fontId="5" fillId="0" borderId="42" xfId="0" applyFont="1" applyBorder="1" applyAlignment="1" applyProtection="1">
      <alignment vertical="top"/>
    </xf>
    <xf numFmtId="0" fontId="5" fillId="0" borderId="43" xfId="0" applyFont="1" applyBorder="1" applyAlignment="1" applyProtection="1">
      <alignment vertical="top"/>
    </xf>
    <xf numFmtId="0" fontId="5" fillId="0" borderId="43" xfId="0" applyFont="1" applyBorder="1" applyAlignment="1" applyProtection="1">
      <alignment horizontal="center" vertical="top"/>
    </xf>
    <xf numFmtId="165" fontId="5" fillId="0" borderId="43" xfId="0" applyNumberFormat="1" applyFont="1" applyBorder="1" applyAlignment="1" applyProtection="1">
      <alignment vertical="top"/>
    </xf>
    <xf numFmtId="0" fontId="5" fillId="0" borderId="44" xfId="0" applyFont="1" applyBorder="1" applyAlignment="1" applyProtection="1">
      <alignment horizontal="center" vertical="top"/>
    </xf>
    <xf numFmtId="0" fontId="5" fillId="0" borderId="8" xfId="0" applyFont="1" applyBorder="1" applyAlignment="1" applyProtection="1">
      <alignment horizontal="center" vertical="top"/>
    </xf>
    <xf numFmtId="0" fontId="5" fillId="0" borderId="5"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Alignment="1" applyProtection="1">
      <alignment horizontal="left" vertical="center"/>
    </xf>
    <xf numFmtId="0" fontId="5" fillId="0" borderId="14" xfId="0" applyFont="1" applyBorder="1" applyAlignment="1" applyProtection="1">
      <alignment horizontal="left" vertical="center"/>
    </xf>
    <xf numFmtId="165" fontId="5" fillId="0" borderId="0" xfId="0" applyNumberFormat="1" applyFont="1" applyBorder="1" applyAlignment="1" applyProtection="1">
      <alignment horizontal="left" vertical="center" wrapText="1"/>
    </xf>
    <xf numFmtId="0" fontId="0" fillId="0" borderId="0" xfId="0" applyFont="1" applyBorder="1" applyAlignment="1" applyProtection="1">
      <alignment vertical="top"/>
    </xf>
    <xf numFmtId="0" fontId="1" fillId="0" borderId="0" xfId="0" applyFont="1" applyBorder="1" applyAlignment="1" applyProtection="1">
      <alignment vertical="top"/>
    </xf>
    <xf numFmtId="0" fontId="14" fillId="0" borderId="0" xfId="0" applyFont="1" applyAlignment="1" applyProtection="1">
      <alignment vertical="top"/>
    </xf>
    <xf numFmtId="0" fontId="14" fillId="0" borderId="5" xfId="0" applyFont="1" applyBorder="1" applyAlignment="1" applyProtection="1">
      <alignment vertical="top"/>
    </xf>
    <xf numFmtId="0" fontId="14" fillId="0" borderId="0" xfId="0" applyFont="1" applyBorder="1" applyAlignment="1" applyProtection="1">
      <alignment vertical="top"/>
    </xf>
    <xf numFmtId="0" fontId="14" fillId="0" borderId="0" xfId="0" applyFont="1" applyBorder="1" applyAlignment="1" applyProtection="1">
      <alignment horizontal="center" vertical="top"/>
    </xf>
    <xf numFmtId="0" fontId="14" fillId="0" borderId="14" xfId="0" applyFont="1" applyBorder="1" applyAlignment="1" applyProtection="1">
      <alignment vertical="top"/>
    </xf>
    <xf numFmtId="0" fontId="5" fillId="0" borderId="0" xfId="0" applyFont="1" applyAlignment="1" applyProtection="1">
      <alignment vertical="top"/>
    </xf>
    <xf numFmtId="0" fontId="5" fillId="0" borderId="3" xfId="0" applyFont="1" applyBorder="1" applyAlignment="1" applyProtection="1">
      <alignment vertical="top"/>
    </xf>
    <xf numFmtId="0" fontId="5" fillId="0" borderId="4" xfId="0" applyFont="1" applyBorder="1" applyAlignment="1" applyProtection="1">
      <alignment vertical="top"/>
    </xf>
    <xf numFmtId="0" fontId="5" fillId="0" borderId="45" xfId="0" applyFont="1" applyBorder="1" applyAlignment="1" applyProtection="1">
      <alignment vertical="top"/>
    </xf>
    <xf numFmtId="0" fontId="5" fillId="0" borderId="5" xfId="0" applyFont="1" applyBorder="1" applyAlignment="1" applyProtection="1">
      <alignment vertical="top"/>
    </xf>
    <xf numFmtId="0" fontId="5" fillId="0" borderId="0" xfId="0" applyFont="1" applyBorder="1" applyAlignment="1" applyProtection="1">
      <alignment vertical="top"/>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14" xfId="0" applyFont="1" applyBorder="1" applyAlignment="1" applyProtection="1">
      <alignment vertical="top"/>
    </xf>
    <xf numFmtId="0" fontId="5" fillId="0" borderId="6" xfId="0" applyFont="1" applyBorder="1" applyAlignment="1" applyProtection="1">
      <alignment vertical="top"/>
    </xf>
    <xf numFmtId="0" fontId="5" fillId="0" borderId="15" xfId="0" applyFont="1" applyBorder="1" applyAlignment="1" applyProtection="1">
      <alignment vertical="top"/>
    </xf>
    <xf numFmtId="0" fontId="5" fillId="0" borderId="41" xfId="0" applyFont="1" applyBorder="1" applyAlignment="1" applyProtection="1">
      <alignment vertical="top"/>
    </xf>
    <xf numFmtId="0" fontId="5" fillId="0" borderId="12" xfId="0" applyFont="1" applyBorder="1" applyAlignment="1" applyProtection="1">
      <alignment vertical="top"/>
    </xf>
    <xf numFmtId="0" fontId="5" fillId="0" borderId="41" xfId="0" applyFont="1" applyBorder="1" applyAlignment="1" applyProtection="1">
      <alignment horizontal="center" vertical="top"/>
    </xf>
    <xf numFmtId="165" fontId="5" fillId="0" borderId="5" xfId="0" applyNumberFormat="1" applyFont="1" applyBorder="1" applyAlignment="1" applyProtection="1">
      <alignment vertical="top"/>
    </xf>
    <xf numFmtId="165" fontId="5" fillId="0" borderId="46" xfId="0" applyNumberFormat="1" applyFont="1" applyBorder="1" applyAlignment="1" applyProtection="1">
      <alignment vertical="top"/>
    </xf>
    <xf numFmtId="3" fontId="5" fillId="0" borderId="47" xfId="0" applyNumberFormat="1" applyFont="1" applyBorder="1" applyAlignment="1" applyProtection="1">
      <alignment vertical="top"/>
    </xf>
    <xf numFmtId="0" fontId="5" fillId="0" borderId="48" xfId="0" applyFont="1" applyBorder="1" applyAlignment="1" applyProtection="1">
      <alignment vertical="top"/>
    </xf>
    <xf numFmtId="0" fontId="2" fillId="2" borderId="2" xfId="1" applyFont="1" applyFill="1" applyBorder="1" applyAlignment="1" applyProtection="1">
      <alignment horizontal="left" vertical="center" wrapText="1"/>
      <protection locked="0"/>
    </xf>
    <xf numFmtId="0" fontId="11" fillId="2" borderId="2" xfId="1" applyFont="1" applyFill="1" applyBorder="1" applyAlignment="1" applyProtection="1">
      <alignment horizontal="left" vertical="center" wrapText="1"/>
      <protection locked="0"/>
    </xf>
    <xf numFmtId="0" fontId="1" fillId="0" borderId="0" xfId="0" applyFont="1" applyBorder="1" applyAlignment="1" applyProtection="1">
      <alignment vertical="top" wrapText="1"/>
    </xf>
    <xf numFmtId="0" fontId="5" fillId="0" borderId="0" xfId="0" applyFont="1" applyAlignment="1" applyProtection="1">
      <alignment vertical="top" wrapText="1"/>
    </xf>
    <xf numFmtId="0" fontId="0" fillId="0" borderId="0" xfId="0" applyAlignment="1" applyProtection="1">
      <alignment vertical="top" wrapText="1"/>
    </xf>
    <xf numFmtId="0" fontId="5" fillId="0" borderId="0" xfId="0" applyFont="1" applyBorder="1" applyAlignment="1" applyProtection="1">
      <alignment vertical="top" wrapText="1"/>
    </xf>
    <xf numFmtId="168" fontId="4" fillId="0" borderId="0" xfId="1" applyNumberFormat="1" applyFont="1" applyBorder="1" applyAlignment="1" applyProtection="1">
      <alignment vertical="top" wrapText="1"/>
    </xf>
    <xf numFmtId="0" fontId="0" fillId="0" borderId="0" xfId="0" applyAlignment="1" applyProtection="1">
      <alignment vertical="top"/>
    </xf>
    <xf numFmtId="0" fontId="0" fillId="0" borderId="0" xfId="0" applyBorder="1" applyAlignment="1" applyProtection="1">
      <alignment vertical="top" wrapText="1"/>
    </xf>
    <xf numFmtId="0" fontId="5" fillId="0" borderId="0" xfId="0" applyFont="1" applyBorder="1" applyAlignment="1" applyProtection="1">
      <alignment horizontal="left" vertical="top" wrapText="1"/>
    </xf>
    <xf numFmtId="165" fontId="4" fillId="0" borderId="0" xfId="0" applyNumberFormat="1" applyFont="1" applyFill="1" applyBorder="1" applyAlignment="1" applyProtection="1">
      <alignment vertical="top" wrapText="1"/>
    </xf>
    <xf numFmtId="165" fontId="4" fillId="0" borderId="2" xfId="0" applyNumberFormat="1" applyFont="1" applyFill="1" applyBorder="1" applyAlignment="1" applyProtection="1">
      <alignment vertical="top" wrapText="1"/>
    </xf>
    <xf numFmtId="10" fontId="4" fillId="0" borderId="0" xfId="0" applyNumberFormat="1" applyFont="1" applyFill="1" applyBorder="1" applyAlignment="1" applyProtection="1">
      <alignment vertical="top" wrapText="1"/>
    </xf>
    <xf numFmtId="0" fontId="2" fillId="2" borderId="2" xfId="1" applyFont="1" applyFill="1" applyBorder="1" applyAlignment="1" applyProtection="1">
      <alignment horizontal="left" vertical="center" wrapText="1"/>
      <protection locked="0"/>
    </xf>
    <xf numFmtId="0" fontId="11" fillId="0" borderId="2" xfId="1" applyFont="1" applyBorder="1" applyAlignment="1" applyProtection="1">
      <alignment horizontal="left" vertical="center" wrapText="1"/>
      <protection locked="0"/>
    </xf>
    <xf numFmtId="0" fontId="11" fillId="0" borderId="32" xfId="1" applyFont="1" applyBorder="1" applyAlignment="1" applyProtection="1">
      <alignment horizontal="left" vertical="center" wrapText="1"/>
      <protection locked="0"/>
    </xf>
    <xf numFmtId="0" fontId="8" fillId="0" borderId="8" xfId="1" applyFont="1" applyFill="1" applyBorder="1" applyAlignment="1" applyProtection="1">
      <alignment vertical="center" wrapText="1"/>
    </xf>
    <xf numFmtId="0" fontId="8" fillId="0" borderId="8" xfId="1" applyFont="1" applyBorder="1" applyAlignment="1" applyProtection="1">
      <alignment vertical="center" wrapText="1"/>
    </xf>
    <xf numFmtId="0" fontId="2" fillId="2" borderId="29" xfId="1" applyFont="1" applyFill="1" applyBorder="1" applyAlignment="1" applyProtection="1">
      <alignment horizontal="left" vertical="center" wrapText="1"/>
      <protection locked="0"/>
    </xf>
    <xf numFmtId="0" fontId="11" fillId="0" borderId="29" xfId="1" applyFont="1" applyBorder="1" applyAlignment="1" applyProtection="1">
      <alignment horizontal="left" vertical="center" wrapText="1"/>
      <protection locked="0"/>
    </xf>
    <xf numFmtId="0" fontId="11" fillId="0" borderId="30" xfId="1" applyFont="1" applyBorder="1" applyAlignment="1" applyProtection="1">
      <alignment horizontal="left" vertical="center" wrapText="1"/>
      <protection locked="0"/>
    </xf>
    <xf numFmtId="0" fontId="4" fillId="0" borderId="31" xfId="1" applyFont="1" applyBorder="1" applyAlignment="1" applyProtection="1">
      <alignment vertical="center" wrapText="1"/>
    </xf>
    <xf numFmtId="0" fontId="4" fillId="0" borderId="2" xfId="1" applyFont="1" applyBorder="1" applyAlignment="1" applyProtection="1">
      <alignment vertical="center" wrapText="1"/>
    </xf>
    <xf numFmtId="0" fontId="0" fillId="0" borderId="2" xfId="0" applyFont="1" applyBorder="1" applyAlignment="1" applyProtection="1">
      <alignment vertical="center" wrapText="1"/>
    </xf>
    <xf numFmtId="0" fontId="1" fillId="0" borderId="32" xfId="1" applyBorder="1" applyAlignment="1" applyProtection="1">
      <alignment horizontal="left" vertical="center" wrapText="1"/>
      <protection locked="0"/>
    </xf>
    <xf numFmtId="0" fontId="4" fillId="0" borderId="28" xfId="1" applyFont="1" applyBorder="1" applyAlignment="1" applyProtection="1">
      <alignment vertical="center" wrapText="1"/>
    </xf>
    <xf numFmtId="0" fontId="4" fillId="0" borderId="29" xfId="1" applyFont="1" applyBorder="1" applyAlignment="1" applyProtection="1">
      <alignment vertical="center" wrapText="1"/>
    </xf>
    <xf numFmtId="0" fontId="0" fillId="0" borderId="29" xfId="0" applyFont="1" applyBorder="1" applyAlignment="1" applyProtection="1">
      <alignment vertical="center" wrapText="1"/>
    </xf>
    <xf numFmtId="0" fontId="8" fillId="0" borderId="25" xfId="1" applyFont="1" applyFill="1" applyBorder="1" applyAlignment="1" applyProtection="1">
      <alignment vertical="center" wrapText="1"/>
    </xf>
    <xf numFmtId="0" fontId="9" fillId="0" borderId="26" xfId="1" applyFont="1" applyFill="1" applyBorder="1" applyAlignment="1" applyProtection="1">
      <alignment vertical="center" wrapText="1"/>
    </xf>
    <xf numFmtId="0" fontId="1" fillId="0" borderId="26" xfId="1" applyFill="1" applyBorder="1" applyAlignment="1" applyProtection="1">
      <alignment wrapText="1"/>
    </xf>
    <xf numFmtId="0" fontId="1" fillId="0" borderId="27" xfId="1" applyFill="1" applyBorder="1" applyAlignment="1" applyProtection="1">
      <alignment wrapText="1"/>
    </xf>
    <xf numFmtId="0" fontId="11" fillId="2" borderId="29" xfId="1" applyFont="1" applyFill="1" applyBorder="1" applyAlignment="1" applyProtection="1">
      <alignment horizontal="left" vertical="center" wrapText="1"/>
      <protection locked="0"/>
    </xf>
    <xf numFmtId="0" fontId="11" fillId="2" borderId="2" xfId="1" applyFont="1" applyFill="1" applyBorder="1" applyAlignment="1" applyProtection="1">
      <alignment horizontal="left" vertical="center" wrapText="1"/>
      <protection locked="0"/>
    </xf>
    <xf numFmtId="0" fontId="1" fillId="0" borderId="32" xfId="1" applyFont="1" applyBorder="1" applyAlignment="1" applyProtection="1">
      <alignment horizontal="left" vertical="center" wrapText="1"/>
      <protection locked="0"/>
    </xf>
    <xf numFmtId="0" fontId="11" fillId="2" borderId="34" xfId="1" applyFont="1" applyFill="1" applyBorder="1" applyAlignment="1" applyProtection="1">
      <alignment horizontal="left" vertical="center" wrapText="1"/>
      <protection locked="0"/>
    </xf>
    <xf numFmtId="0" fontId="11" fillId="0" borderId="34" xfId="1" applyFont="1" applyBorder="1" applyAlignment="1" applyProtection="1">
      <alignment horizontal="left" vertical="center" wrapText="1"/>
      <protection locked="0"/>
    </xf>
    <xf numFmtId="0" fontId="11" fillId="0" borderId="35" xfId="1" applyFont="1" applyBorder="1" applyAlignment="1" applyProtection="1">
      <alignment horizontal="left" vertical="center" wrapText="1"/>
      <protection locked="0"/>
    </xf>
    <xf numFmtId="0" fontId="4" fillId="0" borderId="33" xfId="1" applyFont="1" applyBorder="1" applyAlignment="1" applyProtection="1">
      <alignment vertical="center" wrapText="1"/>
    </xf>
    <xf numFmtId="0" fontId="4" fillId="0" borderId="34" xfId="1" applyFont="1" applyBorder="1" applyAlignment="1" applyProtection="1">
      <alignment vertical="center" wrapText="1"/>
    </xf>
    <xf numFmtId="0" fontId="0" fillId="0" borderId="34" xfId="0" applyFont="1" applyBorder="1" applyAlignment="1" applyProtection="1">
      <alignment vertical="center" wrapText="1"/>
    </xf>
    <xf numFmtId="3" fontId="2" fillId="2" borderId="22" xfId="1" applyNumberFormat="1" applyFont="1" applyFill="1" applyBorder="1" applyAlignment="1" applyProtection="1">
      <alignment horizontal="center" vertical="center" wrapText="1"/>
      <protection locked="0"/>
    </xf>
    <xf numFmtId="3" fontId="2" fillId="2" borderId="23" xfId="1" applyNumberFormat="1" applyFont="1" applyFill="1" applyBorder="1" applyAlignment="1" applyProtection="1">
      <alignment horizontal="center" vertical="center" wrapText="1"/>
      <protection locked="0"/>
    </xf>
    <xf numFmtId="3" fontId="2" fillId="2" borderId="39" xfId="1" applyNumberFormat="1" applyFont="1" applyFill="1" applyBorder="1" applyAlignment="1" applyProtection="1">
      <alignment horizontal="center" vertical="center" wrapText="1"/>
      <protection locked="0"/>
    </xf>
    <xf numFmtId="3" fontId="11" fillId="0" borderId="40" xfId="1" applyNumberFormat="1" applyFont="1" applyFill="1" applyBorder="1" applyAlignment="1" applyProtection="1">
      <alignment horizontal="center" vertical="center" wrapText="1"/>
    </xf>
    <xf numFmtId="3" fontId="11" fillId="0" borderId="37" xfId="1" applyNumberFormat="1" applyFont="1" applyFill="1" applyBorder="1" applyAlignment="1" applyProtection="1">
      <alignment horizontal="center" vertical="center" wrapText="1"/>
    </xf>
    <xf numFmtId="3" fontId="11" fillId="0" borderId="36" xfId="1" applyNumberFormat="1" applyFont="1" applyFill="1" applyBorder="1" applyAlignment="1" applyProtection="1">
      <alignment horizontal="center" vertical="center" wrapText="1"/>
    </xf>
    <xf numFmtId="0" fontId="0" fillId="2" borderId="20" xfId="0" applyFill="1" applyBorder="1" applyAlignment="1" applyProtection="1">
      <alignment vertical="top" wrapText="1"/>
      <protection locked="0"/>
    </xf>
    <xf numFmtId="0" fontId="0" fillId="0" borderId="20" xfId="0" applyBorder="1" applyAlignment="1" applyProtection="1">
      <alignment vertical="top" wrapText="1"/>
      <protection locked="0"/>
    </xf>
    <xf numFmtId="0" fontId="1" fillId="0" borderId="0" xfId="0" applyFont="1" applyBorder="1" applyAlignment="1" applyProtection="1">
      <alignment vertical="top" wrapText="1"/>
    </xf>
    <xf numFmtId="0" fontId="0" fillId="0" borderId="0" xfId="0" applyFont="1" applyAlignment="1" applyProtection="1">
      <alignment vertical="top" wrapText="1"/>
    </xf>
    <xf numFmtId="14" fontId="0" fillId="2" borderId="20" xfId="0" applyNumberFormat="1" applyFill="1" applyBorder="1" applyAlignment="1" applyProtection="1">
      <alignment vertical="top" wrapText="1"/>
      <protection locked="0"/>
    </xf>
    <xf numFmtId="14" fontId="2" fillId="2" borderId="34" xfId="1" applyNumberFormat="1" applyFont="1" applyFill="1" applyBorder="1" applyAlignment="1" applyProtection="1">
      <alignment horizontal="left" vertical="center" wrapText="1"/>
      <protection locked="0"/>
    </xf>
    <xf numFmtId="14" fontId="11" fillId="0" borderId="34" xfId="1" applyNumberFormat="1" applyFont="1" applyBorder="1" applyAlignment="1" applyProtection="1">
      <alignment horizontal="left" vertical="center" wrapText="1"/>
      <protection locked="0"/>
    </xf>
    <xf numFmtId="14" fontId="11" fillId="0" borderId="35" xfId="1" applyNumberFormat="1" applyFont="1" applyBorder="1" applyAlignment="1" applyProtection="1">
      <alignment horizontal="left" vertical="center" wrapText="1"/>
      <protection locked="0"/>
    </xf>
    <xf numFmtId="169" fontId="4" fillId="2" borderId="22" xfId="0" applyNumberFormat="1" applyFont="1"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5" fillId="0" borderId="0" xfId="0" applyFont="1" applyAlignment="1" applyProtection="1">
      <alignment vertical="top" wrapText="1"/>
    </xf>
    <xf numFmtId="0" fontId="0" fillId="0" borderId="0" xfId="0"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xf>
    <xf numFmtId="0" fontId="14" fillId="0" borderId="0" xfId="0" applyFont="1" applyBorder="1" applyAlignment="1" applyProtection="1">
      <alignment horizontal="left" vertical="center" wrapText="1"/>
    </xf>
    <xf numFmtId="0" fontId="1" fillId="0" borderId="4" xfId="0" applyFont="1" applyBorder="1" applyAlignment="1" applyProtection="1">
      <alignment vertical="top" wrapText="1"/>
    </xf>
    <xf numFmtId="0" fontId="5" fillId="0" borderId="0" xfId="0" applyFont="1" applyBorder="1" applyAlignment="1" applyProtection="1">
      <alignment horizontal="left" vertical="center" wrapText="1"/>
    </xf>
    <xf numFmtId="0" fontId="0" fillId="0" borderId="0" xfId="0" applyAlignment="1" applyProtection="1">
      <alignment horizontal="left" vertical="center"/>
    </xf>
    <xf numFmtId="14" fontId="0" fillId="2" borderId="8" xfId="0" applyNumberFormat="1"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2" borderId="8" xfId="0" applyFill="1" applyBorder="1" applyAlignment="1" applyProtection="1">
      <alignment vertical="top" wrapText="1"/>
      <protection locked="0"/>
    </xf>
    <xf numFmtId="10" fontId="4" fillId="2" borderId="22" xfId="0" applyNumberFormat="1" applyFont="1" applyFill="1" applyBorder="1" applyAlignment="1" applyProtection="1">
      <alignment horizontal="lef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168" fontId="4" fillId="0" borderId="0" xfId="1" applyNumberFormat="1" applyFont="1" applyBorder="1" applyAlignment="1" applyProtection="1">
      <alignment vertical="top" wrapText="1"/>
    </xf>
    <xf numFmtId="0" fontId="12" fillId="0" borderId="9" xfId="0" applyFont="1" applyBorder="1" applyAlignment="1" applyProtection="1">
      <alignment vertical="top" wrapText="1"/>
    </xf>
    <xf numFmtId="0" fontId="0" fillId="0" borderId="10" xfId="0"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10" fontId="4" fillId="2" borderId="22" xfId="0" applyNumberFormat="1" applyFont="1" applyFill="1" applyBorder="1" applyAlignment="1" applyProtection="1">
      <alignment horizontal="center" vertical="top" wrapText="1"/>
      <protection locked="0"/>
    </xf>
    <xf numFmtId="10" fontId="4" fillId="2" borderId="23" xfId="0" applyNumberFormat="1" applyFont="1" applyFill="1" applyBorder="1" applyAlignment="1" applyProtection="1">
      <alignment horizontal="center" vertical="top" wrapText="1"/>
      <protection locked="0"/>
    </xf>
    <xf numFmtId="10" fontId="4" fillId="2" borderId="24" xfId="0" applyNumberFormat="1" applyFont="1" applyFill="1" applyBorder="1" applyAlignment="1" applyProtection="1">
      <alignment horizontal="center" vertical="top" wrapText="1"/>
      <protection locked="0"/>
    </xf>
    <xf numFmtId="0" fontId="5" fillId="0" borderId="0" xfId="0" applyFont="1" applyBorder="1" applyAlignment="1" applyProtection="1">
      <alignment horizontal="left" vertical="top" wrapText="1"/>
    </xf>
  </cellXfs>
  <cellStyles count="7">
    <cellStyle name="Euro" xfId="3" xr:uid="{00000000-0005-0000-0000-000000000000}"/>
    <cellStyle name="Komma 2" xfId="5" xr:uid="{00000000-0005-0000-0000-000001000000}"/>
    <cellStyle name="Standard" xfId="0" builtinId="0"/>
    <cellStyle name="Standard 2" xfId="1" xr:uid="{00000000-0005-0000-0000-000003000000}"/>
    <cellStyle name="Standard 3" xfId="4" xr:uid="{00000000-0005-0000-0000-000004000000}"/>
    <cellStyle name="Währung 2" xfId="6" xr:uid="{00000000-0005-0000-0000-000005000000}"/>
    <cellStyle name="Währung 3"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3_Kalk.Persk.Sachk.Erl."/>
      <sheetName val="Anl.3.0_Berichtigungen"/>
      <sheetName val="Bearbeitungshinweise"/>
      <sheetName val="Deckblatt"/>
      <sheetName val="Anl.0_Stammblatt"/>
      <sheetName val="Anl.1_Abr-tage"/>
      <sheetName val="Anl.2_Vergütungsdaten alt"/>
      <sheetName val="Anl.3.1_Kalk.Persk.-Heimleiter"/>
      <sheetName val="Anl.3.2.1_Kalk.Persk.-Fachp.A"/>
      <sheetName val="Anl.3.2.2_Kalk.Persk.-Sonst.A"/>
      <sheetName val="Anl.3.2.3Kalk.Persk.-Aush.A"/>
      <sheetName val="Anl.3.3.1_Kalk.Persk.-Fachp.B"/>
      <sheetName val="Anl.3.3.2_Kalk.Persk.-Sonst.B"/>
      <sheetName val="Anl.3.3.3_Kalk.Persk.-Aush.B"/>
      <sheetName val="Anl.3.4_Kalk.Persk.-Küche_HWL"/>
      <sheetName val="Anl.3.5_Kalk.Persk.-Reinigung"/>
      <sheetName val="Anl.3.6_Kalk.Persk.-Wäsche"/>
      <sheetName val="Anl.3.7_Kalk.Persk.-Verwaltung"/>
      <sheetName val="Anl.3.8_Kalk.Persk.-Hausmeister"/>
      <sheetName val="Anl.3.9_Kalk.Persk.-Prakt_Bufdi"/>
      <sheetName val="Anl.3.10_Kalk.Persk.-Sons.Pers."/>
      <sheetName val="Anl.4.1Kost.Erl.abgr.WH,GdTo.WH"/>
      <sheetName val="Anl.4.2Kost.Erl.abgr.Int.GdT"/>
      <sheetName val="Anl.5_Vergütungsberechnung"/>
      <sheetName val="Anl.6_Vergleichsberechnung"/>
      <sheetName val="Tabelle1"/>
      <sheetName val="Tabelle2"/>
      <sheetName val="Tabelle3"/>
      <sheetName val="Tabelle4"/>
      <sheetName val="Tabelle5"/>
      <sheetName val="Stammdaten"/>
      <sheetName val="A Flächen"/>
      <sheetName val="B_1 Gebäude Kaltmiete"/>
      <sheetName val="B_2 Infrastuktur Sondergebiet"/>
      <sheetName val="C_1 Nebenkosten"/>
      <sheetName val="C_2 Nebenkosten Sondergebiet"/>
      <sheetName val="D Ausstattungskosten"/>
      <sheetName val="E Mietberechnung"/>
      <sheetName val="Anlage Verwalt.kosten 2. BV"/>
      <sheetName val="Gesamt nach COBK"/>
      <sheetName val="Gesamt"/>
      <sheetName val="Sonstiges"/>
      <sheetName val="Übersicht KST"/>
      <sheetName val="Übersicht IK"/>
      <sheetName val="Datenbasis"/>
      <sheetName val="Kleinstanschaffungen"/>
      <sheetName val="Veranstaltungen"/>
      <sheetName val="Kontrolle"/>
      <sheetName val="Nebenrechnung"/>
      <sheetName val="Periodenfremder Aufwand"/>
      <sheetName val="Leitung  Verwaltung"/>
      <sheetName val="GuV"/>
      <sheetName val="Aufw. n. Kst"/>
      <sheetName val="noch aufzuteilen"/>
      <sheetName val="Bearbeitungshinweise Wohnen GdT"/>
      <sheetName val="T 1 Einzelnachweis Wohnen"/>
      <sheetName val="T 2 Einzelnachweis GdT"/>
      <sheetName val="T 3 Belegung Wohnen GdT"/>
      <sheetName val="AVR Caritas Neu"/>
      <sheetName val="Modul1"/>
      <sheetName val="1_Stammdaten"/>
      <sheetName val="2_Flächendaten"/>
      <sheetName val="3_IST-Kosten_Betriebskosten"/>
      <sheetName val="4_Aufstellung d.Kostenarten"/>
      <sheetName val="5_Ergebnisse_Berechnungen"/>
      <sheetName val="Nebenrechnungen"/>
      <sheetName val="ML Jugend- u. Behind.hilfe 2017"/>
      <sheetName val="Umsätze BW 2017"/>
      <sheetName val="Umsätze BW DA-DI 2017"/>
      <sheetName val="KJH BW Erlöse 2017_Jedox"/>
      <sheetName val="KJH SpFh Erlöse 2017_Jedox"/>
      <sheetName val="KJH BW Erlöse 2017"/>
      <sheetName val="KJH SpFh Erlöse 2017"/>
      <sheetName val="KJH Waldfrieden Erlöse 2017_Jed"/>
      <sheetName val="KJH Waldfrieden Erlöse 2017"/>
      <sheetName val="KJH Gedern Erlöse 2017_Jedox"/>
      <sheetName val="KJH Südhessen 2017_Jedox"/>
      <sheetName val="KJH Gedern Erlöse 2017"/>
      <sheetName val="KJH Südhessen 2017"/>
      <sheetName val="WVB Erlöse 2017_Jedox"/>
      <sheetName val="WVB Erlöse 2017"/>
      <sheetName val="WfbM Erlöse 2017_Jedox"/>
      <sheetName val="WfmB Erlöse 2017"/>
      <sheetName val="Aumühle WV 2017 Konten u.KST "/>
      <sheetName val="Aumühle Stat. Wohnen 2017"/>
      <sheetName val="Aumühle Wohnen gesamt 2017"/>
      <sheetName val="Invest.erträge + kosten (52)"/>
      <sheetName val="Instand. Geb. TA (52) 13-17"/>
      <sheetName val="Instand. BuG (52) 13-17 "/>
      <sheetName val="Instandhaltung (90) 13-17"/>
      <sheetName val="Hausmeister (52) 13-17"/>
      <sheetName val="Wartung (52) 13-17"/>
      <sheetName val="Wartung (90) 13-17"/>
      <sheetName val="Energiekosten"/>
      <sheetName val="Steuern, Abg., Vers."/>
      <sheetName val="Reinigung"/>
      <sheetName val="Personalkosten TD"/>
      <sheetName val="Personalkosten Reinigung"/>
      <sheetName val="Personalkosten Küche"/>
      <sheetName val="Stiftung"/>
      <sheetName val="Anteil Umlagen"/>
      <sheetName val="Aufschlüsselung"/>
      <sheetName val="Anteil Umlagen für LWV"/>
      <sheetName val="Vorschlag Gerland"/>
      <sheetName val="Jedox 2017 KST ZD"/>
      <sheetName val="Jedox 2017 Umsatz WVB"/>
      <sheetName val="Jedox 2017 Zentrale Soz. A. "/>
      <sheetName val="Entfern-km div.WFBM "/>
      <sheetName val="Ermittlung Budget "/>
      <sheetName val="Erläuterungen"/>
      <sheetName val="Gesamt mit Formel"/>
      <sheetName val="Checkliste Gebäude alle"/>
      <sheetName val="Gebäude 1(Verw.)"/>
      <sheetName val="Gebäude 2 (H.2-5)"/>
      <sheetName val="Gebäude 3"/>
      <sheetName val="Pop up Tabelle"/>
      <sheetName val="Gebäude 4."/>
      <sheetName val="Gebäude 5."/>
      <sheetName val="Zusammenfassung"/>
      <sheetName val="Achtung Verteilung auf alle"/>
      <sheetName val="Tabelle3 (2)"/>
      <sheetName val="Ausgabe"/>
      <sheetName val="Tabelle S. 1"/>
      <sheetName val="Legenden"/>
      <sheetName val="Raumliste BPD"/>
      <sheetName val="Legende BTH"/>
      <sheetName val="Vorgehen"/>
      <sheetName val="SGB_12_Gesamt"/>
      <sheetName val="TB_3"/>
      <sheetName val="TB_4"/>
      <sheetName val="AK"/>
      <sheetName val="WGH_1"/>
      <sheetName val="WGH_2"/>
      <sheetName val="WG_Wohra"/>
      <sheetName val="WG_Mühlenberg"/>
      <sheetName val="Haus_15"/>
      <sheetName val="Tiertherapie"/>
      <sheetName val="Wohnheim"/>
      <sheetName val="Kontenliste HPE"/>
      <sheetName val="UAName"/>
      <sheetName val="Vorblatt"/>
      <sheetName val="Erfolgsplan"/>
      <sheetName val="Ergebnis98"/>
      <sheetName val="Betriebszweige2000"/>
      <sheetName val="Erläuterung "/>
      <sheetName val="VermPlan"/>
      <sheetName val="FinPlan "/>
      <sheetName val="Vollkraft"/>
      <sheetName val="Personalkosten"/>
      <sheetName val="BOG2000"/>
      <sheetName val="Teil I"/>
      <sheetName val="Sachkosten 2000"/>
      <sheetName val="Ambulanz"/>
      <sheetName val="Budget 2000 Korbach"/>
      <sheetName val="Vorhaltebereich KfPP"/>
      <sheetName val="Wohnungen"/>
      <sheetName val="Friedhof und Sonstiges"/>
      <sheetName val="Kontenliste  KffP  "/>
      <sheetName val="Z1"/>
      <sheetName val="Erlöse Heim"/>
      <sheetName val="VermPlan  Betriebsz 2000"/>
      <sheetName val="Änderungen "/>
      <sheetName val="Januar_2018"/>
      <sheetName val="Februar_2018"/>
      <sheetName val="März_2018"/>
      <sheetName val="April_2018"/>
      <sheetName val="Mai_2018"/>
      <sheetName val="Juni_2018"/>
      <sheetName val="Juli_2018"/>
      <sheetName val="August_2018"/>
      <sheetName val="September_2018"/>
      <sheetName val="Oktober_2018"/>
      <sheetName val="November_2018"/>
      <sheetName val="Dezember_2018"/>
      <sheetName val="1_2018"/>
      <sheetName val="2_2018"/>
      <sheetName val="Jahresauswertung"/>
      <sheetName val="1.GP+MP_relev.Zusatzkosten"/>
      <sheetName val="2.IB_relev.Zusatzkosten"/>
      <sheetName val="zus.erw.SK Neubau Schützenhofwe"/>
      <sheetName val="Übersicht"/>
      <sheetName val="cleaned"/>
      <sheetName val="Grundlagen"/>
      <sheetName val="Leitung"/>
      <sheetName val="Betreuung"/>
      <sheetName val="Küche"/>
      <sheetName val="Betreuung GdT"/>
      <sheetName val="Verwaltung"/>
      <sheetName val="Planungsvorhaben 2006"/>
      <sheetName val="Auswahl"/>
      <sheetName val="Schlüssel"/>
      <sheetName val="Geplante Projekte 2009 (ohne BW"/>
      <sheetName val="Anlage 1a "/>
      <sheetName val="Neben NEU w_Mainzer&amp;Sindlinger"/>
      <sheetName val="Stammdatenblatt"/>
      <sheetName val="Erm.Wohnraumk.Lebensunterhalt  "/>
      <sheetName val="Tarif-Verg.Ber.Tarif"/>
      <sheetName val="Vereinbarung"/>
      <sheetName val="Ermittlung KdU lfd. Nr. 1"/>
      <sheetName val="Ermittlung KdU lfd. Nr. 2"/>
      <sheetName val="Ermittlung KdU lfd. Nr. 3"/>
      <sheetName val="Ermittlung KdU lfd. Nr. 4"/>
      <sheetName val="Ermittlung KdU lfd. Nr. 5"/>
      <sheetName val="Ermittlung KdU lfd. Nr. 6"/>
      <sheetName val="Ermittlung KdU lfd. Nr. 7"/>
      <sheetName val="Ermittlung KdU lfd. Nr. 8"/>
      <sheetName val="Anschreiben "/>
      <sheetName val="VBImport_Auswahlliste"/>
      <sheetName val="VBImport"/>
      <sheetName val="Kennzahlen"/>
      <sheetName val="Berichtsmuster"/>
      <sheetName val="pm"/>
      <sheetName val="Strategische Ziele"/>
      <sheetName val="Steuerungsaspekte"/>
      <sheetName val="Aufgaben und Verantwortungen"/>
      <sheetName val="Steuerungsformate"/>
      <sheetName val="Themenspeicher"/>
    </sheetNames>
    <sheetDataSet>
      <sheetData sheetId="0" refreshError="1">
        <row r="49">
          <cell r="D49" t="str">
            <v>Lebensmittel</v>
          </cell>
        </row>
        <row r="50">
          <cell r="D50" t="str">
            <v>Wasser, Energie, Brennstoffe</v>
          </cell>
        </row>
        <row r="52">
          <cell r="D52" t="str">
            <v>Fremdleistungen Küche</v>
          </cell>
        </row>
        <row r="53">
          <cell r="D53" t="str">
            <v>Fremdleistungen Betreuung</v>
          </cell>
        </row>
        <row r="54">
          <cell r="D54" t="str">
            <v>Fremdleistungen Sonstiges</v>
          </cell>
        </row>
        <row r="55">
          <cell r="D55" t="str">
            <v>Verwaltungsbedarf</v>
          </cell>
        </row>
        <row r="56">
          <cell r="D56" t="str">
            <v>Aufwendungen f. zentr. Dienstl. (nicht investiv)</v>
          </cell>
        </row>
        <row r="57">
          <cell r="D57" t="str">
            <v>Medizinischer Bedarf</v>
          </cell>
        </row>
        <row r="58">
          <cell r="D58" t="str">
            <v>Aufwand soziale Betreuung</v>
          </cell>
        </row>
        <row r="59">
          <cell r="D59" t="str">
            <v>Wirtschaftsbedarf</v>
          </cell>
        </row>
        <row r="60">
          <cell r="D60" t="str">
            <v>Aufwendungen Fahrzeuge allgemein</v>
          </cell>
        </row>
        <row r="61">
          <cell r="D61" t="str">
            <v>Aufwendungen für Verbrauchsgüter</v>
          </cell>
        </row>
        <row r="62">
          <cell r="D62" t="str">
            <v>Steuern, Abgaben, Versicherungen</v>
          </cell>
        </row>
        <row r="63">
          <cell r="D63" t="str">
            <v>Zinsen u. zinsähnl. Aufw. nicht investiv (z.B. Betriebsmittel)</v>
          </cell>
        </row>
        <row r="64">
          <cell r="D64" t="str">
            <v>Aufwendungen für Wartung</v>
          </cell>
        </row>
        <row r="65">
          <cell r="D65" t="str">
            <v>Sonstige Aufwendungen</v>
          </cell>
        </row>
        <row r="66">
          <cell r="D66" t="str">
            <v>Außerordentliche Aufwendungen</v>
          </cell>
        </row>
        <row r="74">
          <cell r="D74" t="str">
            <v>Erstatt. d. Pers. für Unterkunft (Mietnebenkosten)</v>
          </cell>
        </row>
        <row r="75">
          <cell r="D75" t="str">
            <v>Erstatt. d. Pers. für Verpflegung</v>
          </cell>
        </row>
        <row r="77">
          <cell r="D77" t="str">
            <v>Erstattungen Inkontinenzmaterial</v>
          </cell>
        </row>
        <row r="78">
          <cell r="D78" t="str">
            <v>Erstattungen Bundesfreiwilligendienst</v>
          </cell>
        </row>
        <row r="79">
          <cell r="D79" t="str">
            <v xml:space="preserve">Erstattungen Lohnkostenzuschüsse </v>
          </cell>
        </row>
        <row r="80">
          <cell r="D80" t="str">
            <v>Sonstige Erstattungen</v>
          </cell>
        </row>
        <row r="81">
          <cell r="D81" t="str">
            <v>Sonstige ordentliche Erträge</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
          <cell r="C8">
            <v>2.5000000000000001E-2</v>
          </cell>
        </row>
      </sheetData>
      <sheetData sheetId="26"/>
      <sheetData sheetId="27"/>
      <sheetData sheetId="28"/>
      <sheetData sheetId="29"/>
      <sheetData sheetId="30">
        <row r="3">
          <cell r="B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6">
          <cell r="E36">
            <v>-24.216075921945041</v>
          </cell>
        </row>
      </sheetData>
      <sheetData sheetId="49">
        <row r="3">
          <cell r="F3">
            <v>543</v>
          </cell>
        </row>
      </sheetData>
      <sheetData sheetId="50"/>
      <sheetData sheetId="51">
        <row r="44">
          <cell r="X44">
            <v>-904</v>
          </cell>
        </row>
      </sheetData>
      <sheetData sheetId="52">
        <row r="3">
          <cell r="L3">
            <v>122679.11000000002</v>
          </cell>
        </row>
      </sheetData>
      <sheetData sheetId="53">
        <row r="14">
          <cell r="G14">
            <v>72411.989999999991</v>
          </cell>
        </row>
      </sheetData>
      <sheetData sheetId="54"/>
      <sheetData sheetId="55"/>
      <sheetData sheetId="56"/>
      <sheetData sheetId="57"/>
      <sheetData sheetId="58">
        <row r="4">
          <cell r="A4" t="str">
            <v>S 2</v>
          </cell>
        </row>
      </sheetData>
      <sheetData sheetId="59"/>
      <sheetData sheetId="60">
        <row r="4">
          <cell r="J4">
            <v>0</v>
          </cell>
        </row>
      </sheetData>
      <sheetData sheetId="61">
        <row r="7">
          <cell r="E7">
            <v>301.94999999999993</v>
          </cell>
        </row>
      </sheetData>
      <sheetData sheetId="62"/>
      <sheetData sheetId="63">
        <row r="21">
          <cell r="B21">
            <v>37728.785414507816</v>
          </cell>
        </row>
      </sheetData>
      <sheetData sheetId="64"/>
      <sheetData sheetId="65"/>
      <sheetData sheetId="66">
        <row r="36">
          <cell r="R36">
            <v>13.394019999999999</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44">
          <cell r="AH44">
            <v>1170</v>
          </cell>
        </row>
      </sheetData>
      <sheetData sheetId="84"/>
      <sheetData sheetId="85"/>
      <sheetData sheetId="86"/>
      <sheetData sheetId="87"/>
      <sheetData sheetId="88">
        <row r="16">
          <cell r="F16">
            <v>-143948.66999999998</v>
          </cell>
        </row>
      </sheetData>
      <sheetData sheetId="89"/>
      <sheetData sheetId="90"/>
      <sheetData sheetId="91">
        <row r="16">
          <cell r="E16">
            <v>-9612.67</v>
          </cell>
        </row>
      </sheetData>
      <sheetData sheetId="92"/>
      <sheetData sheetId="93"/>
      <sheetData sheetId="94"/>
      <sheetData sheetId="95">
        <row r="8">
          <cell r="C8">
            <v>-4735.3</v>
          </cell>
        </row>
      </sheetData>
      <sheetData sheetId="96"/>
      <sheetData sheetId="97">
        <row r="2">
          <cell r="O2">
            <v>20185.580000000002</v>
          </cell>
        </row>
      </sheetData>
      <sheetData sheetId="98"/>
      <sheetData sheetId="99"/>
      <sheetData sheetId="100"/>
      <sheetData sheetId="101"/>
      <sheetData sheetId="102"/>
      <sheetData sheetId="103"/>
      <sheetData sheetId="104">
        <row r="31">
          <cell r="L31">
            <v>58990</v>
          </cell>
        </row>
      </sheetData>
      <sheetData sheetId="105"/>
      <sheetData sheetId="106"/>
      <sheetData sheetId="107">
        <row r="5">
          <cell r="E5" t="str">
            <v>diverse Standorte , siehe Interne WfbM-Schlüssel in der Legende</v>
          </cell>
        </row>
      </sheetData>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row r="2">
          <cell r="A2" t="str">
            <v>Abriss</v>
          </cell>
        </row>
      </sheetData>
      <sheetData sheetId="124"/>
      <sheetData sheetId="125">
        <row r="1">
          <cell r="A1" t="str">
            <v>Individuelle Flächen</v>
          </cell>
        </row>
      </sheetData>
      <sheetData sheetId="126" refreshError="1"/>
      <sheetData sheetId="127" refreshError="1"/>
      <sheetData sheetId="128">
        <row r="20">
          <cell r="B20">
            <v>975.56951216800212</v>
          </cell>
        </row>
      </sheetData>
      <sheetData sheetId="129">
        <row r="3">
          <cell r="H3">
            <v>216477.96562944067</v>
          </cell>
        </row>
      </sheetData>
      <sheetData sheetId="130" refreshError="1"/>
      <sheetData sheetId="131" refreshError="1"/>
      <sheetData sheetId="132" refreshError="1"/>
      <sheetData sheetId="133" refreshError="1"/>
      <sheetData sheetId="134" refreshError="1"/>
      <sheetData sheetId="135">
        <row r="99">
          <cell r="I99">
            <v>0.27822613334832946</v>
          </cell>
        </row>
      </sheetData>
      <sheetData sheetId="136">
        <row r="95">
          <cell r="B95">
            <v>0.1949956755684287</v>
          </cell>
        </row>
      </sheetData>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sheetData sheetId="166"/>
      <sheetData sheetId="167"/>
      <sheetData sheetId="168"/>
      <sheetData sheetId="169"/>
      <sheetData sheetId="170"/>
      <sheetData sheetId="171"/>
      <sheetData sheetId="172"/>
      <sheetData sheetId="173"/>
      <sheetData sheetId="174">
        <row r="4">
          <cell r="B4">
            <v>121.5</v>
          </cell>
        </row>
      </sheetData>
      <sheetData sheetId="175">
        <row r="4">
          <cell r="B4">
            <v>144</v>
          </cell>
        </row>
      </sheetData>
      <sheetData sheetId="176"/>
      <sheetData sheetId="177"/>
      <sheetData sheetId="178"/>
      <sheetData sheetId="179"/>
      <sheetData sheetId="180"/>
      <sheetData sheetId="181" refreshError="1"/>
      <sheetData sheetId="182" refreshError="1"/>
      <sheetData sheetId="183" refreshError="1"/>
      <sheetData sheetId="184" refreshError="1"/>
      <sheetData sheetId="185" refreshError="1"/>
      <sheetData sheetId="186"/>
      <sheetData sheetId="187" refreshError="1"/>
      <sheetData sheetId="188">
        <row r="5">
          <cell r="J5" t="str">
            <v>Projekt war bisher noch nicht im VA. Verhandlungen / Abstimmungsgespräche sind bereits aufgenommen worden</v>
          </cell>
        </row>
      </sheetData>
      <sheetData sheetId="189" refreshError="1"/>
      <sheetData sheetId="190" refreshError="1"/>
      <sheetData sheetId="191" refreshError="1"/>
      <sheetData sheetId="192" refreshError="1"/>
      <sheetData sheetId="193">
        <row r="7">
          <cell r="H7">
            <v>1632.6107115182731</v>
          </cell>
        </row>
      </sheetData>
      <sheetData sheetId="194">
        <row r="2">
          <cell r="C2">
            <v>2304938</v>
          </cell>
        </row>
      </sheetData>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refreshError="1"/>
      <sheetData sheetId="210"/>
      <sheetData sheetId="211"/>
      <sheetData sheetId="212">
        <row r="4">
          <cell r="B4" t="str">
            <v>Behinderte Menschen</v>
          </cell>
        </row>
      </sheetData>
      <sheetData sheetId="213" refreshError="1"/>
      <sheetData sheetId="214"/>
      <sheetData sheetId="215" refreshError="1"/>
      <sheetData sheetId="2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J36"/>
  <sheetViews>
    <sheetView tabSelected="1" zoomScale="80" zoomScaleNormal="80" zoomScaleSheetLayoutView="50" zoomScalePageLayoutView="55" workbookViewId="0">
      <selection activeCell="D6" sqref="D6:F6"/>
    </sheetView>
  </sheetViews>
  <sheetFormatPr baseColWidth="10" defaultColWidth="11.44140625" defaultRowHeight="13.2" x14ac:dyDescent="0.3"/>
  <cols>
    <col min="1" max="1" width="24.109375" style="6" customWidth="1"/>
    <col min="2" max="2" width="17.6640625" style="6" customWidth="1"/>
    <col min="3" max="3" width="4.33203125" style="6" customWidth="1"/>
    <col min="4" max="4" width="15.88671875" style="6" customWidth="1"/>
    <col min="5" max="5" width="27.88671875" style="6" customWidth="1"/>
    <col min="6" max="6" width="13.6640625" style="6" customWidth="1"/>
    <col min="7" max="8" width="11.44140625" style="6"/>
    <col min="9" max="9" width="11.44140625" style="6" customWidth="1"/>
    <col min="10" max="11" width="24.109375" style="6" bestFit="1" customWidth="1"/>
    <col min="12" max="16384" width="11.44140625" style="6"/>
  </cols>
  <sheetData>
    <row r="1" spans="1:6" ht="73.2" customHeight="1" thickBot="1" x14ac:dyDescent="0.3">
      <c r="A1" s="153" t="s">
        <v>140</v>
      </c>
      <c r="B1" s="154"/>
      <c r="C1" s="154"/>
      <c r="D1" s="154"/>
      <c r="E1" s="155"/>
      <c r="F1" s="156"/>
    </row>
    <row r="2" spans="1:6" ht="9" customHeight="1" x14ac:dyDescent="0.3">
      <c r="A2" s="7"/>
      <c r="B2" s="8"/>
      <c r="C2" s="8"/>
      <c r="D2" s="8"/>
      <c r="E2" s="8"/>
      <c r="F2" s="8"/>
    </row>
    <row r="3" spans="1:6" s="9" customFormat="1" ht="28.95" customHeight="1" x14ac:dyDescent="0.3">
      <c r="A3" s="141" t="s">
        <v>83</v>
      </c>
      <c r="B3" s="142"/>
      <c r="C3" s="142"/>
      <c r="D3" s="142"/>
      <c r="E3" s="142"/>
      <c r="F3" s="142"/>
    </row>
    <row r="4" spans="1:6" s="19" customFormat="1" ht="28.2" customHeight="1" x14ac:dyDescent="0.3">
      <c r="A4" s="150" t="s">
        <v>73</v>
      </c>
      <c r="B4" s="151"/>
      <c r="C4" s="152"/>
      <c r="D4" s="157"/>
      <c r="E4" s="144"/>
      <c r="F4" s="145"/>
    </row>
    <row r="5" spans="1:6" s="19" customFormat="1" ht="28.2" customHeight="1" x14ac:dyDescent="0.3">
      <c r="A5" s="146" t="s">
        <v>72</v>
      </c>
      <c r="B5" s="147"/>
      <c r="C5" s="148"/>
      <c r="D5" s="158"/>
      <c r="E5" s="139"/>
      <c r="F5" s="140"/>
    </row>
    <row r="6" spans="1:6" s="19" customFormat="1" ht="28.2" customHeight="1" x14ac:dyDescent="0.3">
      <c r="A6" s="146" t="s">
        <v>74</v>
      </c>
      <c r="B6" s="147"/>
      <c r="C6" s="148"/>
      <c r="D6" s="158"/>
      <c r="E6" s="139"/>
      <c r="F6" s="140"/>
    </row>
    <row r="7" spans="1:6" s="19" customFormat="1" ht="28.2" customHeight="1" x14ac:dyDescent="0.3">
      <c r="A7" s="146" t="s">
        <v>75</v>
      </c>
      <c r="B7" s="147"/>
      <c r="C7" s="148"/>
      <c r="D7" s="126"/>
      <c r="E7" s="158"/>
      <c r="F7" s="159"/>
    </row>
    <row r="8" spans="1:6" s="19" customFormat="1" ht="28.2" customHeight="1" x14ac:dyDescent="0.3">
      <c r="A8" s="146" t="s">
        <v>76</v>
      </c>
      <c r="B8" s="147"/>
      <c r="C8" s="148"/>
      <c r="D8" s="158"/>
      <c r="E8" s="139"/>
      <c r="F8" s="140"/>
    </row>
    <row r="9" spans="1:6" s="19" customFormat="1" ht="28.2" customHeight="1" x14ac:dyDescent="0.3">
      <c r="A9" s="146" t="s">
        <v>77</v>
      </c>
      <c r="B9" s="147"/>
      <c r="C9" s="148"/>
      <c r="D9" s="158"/>
      <c r="E9" s="139"/>
      <c r="F9" s="140"/>
    </row>
    <row r="10" spans="1:6" s="19" customFormat="1" ht="28.2" customHeight="1" x14ac:dyDescent="0.3">
      <c r="A10" s="146" t="s">
        <v>78</v>
      </c>
      <c r="B10" s="147"/>
      <c r="C10" s="148"/>
      <c r="D10" s="158"/>
      <c r="E10" s="139"/>
      <c r="F10" s="140"/>
    </row>
    <row r="11" spans="1:6" s="19" customFormat="1" ht="28.2" customHeight="1" x14ac:dyDescent="0.3">
      <c r="A11" s="146" t="s">
        <v>79</v>
      </c>
      <c r="B11" s="147"/>
      <c r="C11" s="148"/>
      <c r="D11" s="158"/>
      <c r="E11" s="139"/>
      <c r="F11" s="140"/>
    </row>
    <row r="12" spans="1:6" s="19" customFormat="1" ht="28.2" customHeight="1" x14ac:dyDescent="0.3">
      <c r="A12" s="163" t="s">
        <v>80</v>
      </c>
      <c r="B12" s="164"/>
      <c r="C12" s="165"/>
      <c r="D12" s="160"/>
      <c r="E12" s="161"/>
      <c r="F12" s="162"/>
    </row>
    <row r="13" spans="1:6" x14ac:dyDescent="0.3">
      <c r="A13" s="11"/>
      <c r="B13" s="12"/>
      <c r="C13" s="12"/>
      <c r="D13" s="13"/>
      <c r="E13" s="8"/>
      <c r="F13" s="8"/>
    </row>
    <row r="14" spans="1:6" s="9" customFormat="1" ht="28.95" customHeight="1" x14ac:dyDescent="0.3">
      <c r="A14" s="141" t="s">
        <v>165</v>
      </c>
      <c r="B14" s="142"/>
      <c r="C14" s="142"/>
      <c r="D14" s="142"/>
      <c r="E14" s="142"/>
      <c r="F14" s="142"/>
    </row>
    <row r="15" spans="1:6" s="10" customFormat="1" ht="28.2" customHeight="1" x14ac:dyDescent="0.3">
      <c r="A15" s="150" t="s">
        <v>123</v>
      </c>
      <c r="B15" s="151"/>
      <c r="C15" s="152"/>
      <c r="D15" s="143"/>
      <c r="E15" s="144"/>
      <c r="F15" s="145"/>
    </row>
    <row r="16" spans="1:6" s="10" customFormat="1" ht="28.2" customHeight="1" x14ac:dyDescent="0.3">
      <c r="A16" s="146" t="s">
        <v>82</v>
      </c>
      <c r="B16" s="147"/>
      <c r="C16" s="148"/>
      <c r="D16" s="138"/>
      <c r="E16" s="139"/>
      <c r="F16" s="140"/>
    </row>
    <row r="17" spans="1:10" s="10" customFormat="1" ht="28.2" customHeight="1" x14ac:dyDescent="0.3">
      <c r="A17" s="146" t="s">
        <v>72</v>
      </c>
      <c r="B17" s="147"/>
      <c r="C17" s="148"/>
      <c r="D17" s="138"/>
      <c r="E17" s="139"/>
      <c r="F17" s="140"/>
    </row>
    <row r="18" spans="1:10" s="10" customFormat="1" ht="28.2" customHeight="1" x14ac:dyDescent="0.3">
      <c r="A18" s="146" t="s">
        <v>74</v>
      </c>
      <c r="B18" s="147"/>
      <c r="C18" s="148"/>
      <c r="D18" s="138"/>
      <c r="E18" s="139"/>
      <c r="F18" s="140"/>
    </row>
    <row r="19" spans="1:10" s="10" customFormat="1" ht="28.2" customHeight="1" x14ac:dyDescent="0.3">
      <c r="A19" s="146" t="s">
        <v>75</v>
      </c>
      <c r="B19" s="147"/>
      <c r="C19" s="148"/>
      <c r="D19" s="125"/>
      <c r="E19" s="138"/>
      <c r="F19" s="149"/>
    </row>
    <row r="20" spans="1:10" s="10" customFormat="1" ht="28.2" customHeight="1" x14ac:dyDescent="0.3">
      <c r="A20" s="146" t="s">
        <v>81</v>
      </c>
      <c r="B20" s="147"/>
      <c r="C20" s="148"/>
      <c r="D20" s="138"/>
      <c r="E20" s="139"/>
      <c r="F20" s="140"/>
    </row>
    <row r="21" spans="1:10" s="19" customFormat="1" ht="52.2" customHeight="1" x14ac:dyDescent="0.3">
      <c r="A21" s="169" t="s">
        <v>141</v>
      </c>
      <c r="B21" s="170"/>
      <c r="C21" s="171"/>
      <c r="D21" s="166"/>
      <c r="E21" s="167"/>
      <c r="F21" s="168"/>
    </row>
    <row r="22" spans="1:10" s="10" customFormat="1" ht="28.2" customHeight="1" x14ac:dyDescent="0.3">
      <c r="A22" s="163" t="s">
        <v>122</v>
      </c>
      <c r="B22" s="164"/>
      <c r="C22" s="165"/>
      <c r="D22" s="177"/>
      <c r="E22" s="178"/>
      <c r="F22" s="179"/>
    </row>
    <row r="23" spans="1:10" x14ac:dyDescent="0.3">
      <c r="A23" s="11"/>
      <c r="B23" s="12"/>
      <c r="C23" s="12"/>
      <c r="D23" s="13"/>
      <c r="E23" s="8"/>
      <c r="F23" s="8"/>
    </row>
    <row r="24" spans="1:10" ht="13.2" customHeight="1" x14ac:dyDescent="0.3">
      <c r="A24" s="15"/>
      <c r="B24" s="16"/>
      <c r="C24" s="16"/>
      <c r="D24" s="16"/>
      <c r="E24" s="16"/>
      <c r="F24" s="16"/>
    </row>
    <row r="25" spans="1:10" s="100" customFormat="1" ht="14.4" x14ac:dyDescent="0.3">
      <c r="A25" s="174" t="s">
        <v>85</v>
      </c>
      <c r="B25" s="175"/>
      <c r="C25" s="175"/>
      <c r="D25" s="175"/>
      <c r="E25" s="175"/>
      <c r="F25" s="175"/>
      <c r="G25" s="127"/>
      <c r="H25" s="127"/>
      <c r="I25" s="127"/>
      <c r="J25" s="127"/>
    </row>
    <row r="26" spans="1:10" s="100" customFormat="1" ht="9" customHeight="1" x14ac:dyDescent="0.3"/>
    <row r="27" spans="1:10" s="100" customFormat="1" ht="5.4" customHeight="1" x14ac:dyDescent="0.3"/>
    <row r="28" spans="1:10" s="100" customFormat="1" ht="14.4" x14ac:dyDescent="0.3">
      <c r="A28" s="101" t="s">
        <v>84</v>
      </c>
      <c r="D28" s="101" t="s">
        <v>86</v>
      </c>
      <c r="F28" s="101"/>
      <c r="H28" s="101"/>
      <c r="I28" s="101"/>
      <c r="J28" s="101"/>
    </row>
    <row r="29" spans="1:10" s="100" customFormat="1" ht="14.4" x14ac:dyDescent="0.3"/>
    <row r="30" spans="1:10" s="18" customFormat="1" ht="61.2" customHeight="1" x14ac:dyDescent="0.3">
      <c r="A30" s="176"/>
      <c r="B30" s="173"/>
      <c r="C30" s="133"/>
      <c r="D30" s="172"/>
      <c r="E30" s="173"/>
      <c r="F30" s="173"/>
      <c r="H30" s="133"/>
      <c r="I30" s="133"/>
      <c r="J30" s="133"/>
    </row>
    <row r="31" spans="1:10" s="18" customFormat="1" ht="5.4" customHeight="1" x14ac:dyDescent="0.3"/>
    <row r="32" spans="1:10" s="14" customFormat="1" ht="14.4" x14ac:dyDescent="0.3">
      <c r="G32" s="18"/>
    </row>
    <row r="33" spans="7:7" ht="14.4" x14ac:dyDescent="0.3">
      <c r="G33" s="18"/>
    </row>
    <row r="34" spans="7:7" ht="14.4" x14ac:dyDescent="0.3">
      <c r="G34" s="18"/>
    </row>
    <row r="35" spans="7:7" ht="14.4" x14ac:dyDescent="0.3">
      <c r="G35" s="18"/>
    </row>
    <row r="36" spans="7:7" ht="14.4" x14ac:dyDescent="0.3">
      <c r="G36" s="18"/>
    </row>
  </sheetData>
  <mergeCells count="40">
    <mergeCell ref="D21:F21"/>
    <mergeCell ref="A21:C21"/>
    <mergeCell ref="D30:F30"/>
    <mergeCell ref="A25:F25"/>
    <mergeCell ref="A30:B30"/>
    <mergeCell ref="D22:F22"/>
    <mergeCell ref="A22:C22"/>
    <mergeCell ref="D6:F6"/>
    <mergeCell ref="E7:F7"/>
    <mergeCell ref="A6:C6"/>
    <mergeCell ref="A7:C7"/>
    <mergeCell ref="D12:F12"/>
    <mergeCell ref="A11:C11"/>
    <mergeCell ref="A12:C12"/>
    <mergeCell ref="D11:F11"/>
    <mergeCell ref="D8:F8"/>
    <mergeCell ref="D9:F9"/>
    <mergeCell ref="D10:F10"/>
    <mergeCell ref="A8:C8"/>
    <mergeCell ref="A9:C9"/>
    <mergeCell ref="A10:C10"/>
    <mergeCell ref="A1:F1"/>
    <mergeCell ref="A3:F3"/>
    <mergeCell ref="D4:F4"/>
    <mergeCell ref="A4:C4"/>
    <mergeCell ref="A5:C5"/>
    <mergeCell ref="D5:F5"/>
    <mergeCell ref="D20:F20"/>
    <mergeCell ref="A14:F14"/>
    <mergeCell ref="D15:F15"/>
    <mergeCell ref="D18:F18"/>
    <mergeCell ref="D16:F16"/>
    <mergeCell ref="A16:C16"/>
    <mergeCell ref="A17:C17"/>
    <mergeCell ref="A18:C18"/>
    <mergeCell ref="A19:C19"/>
    <mergeCell ref="A20:C20"/>
    <mergeCell ref="E19:F19"/>
    <mergeCell ref="A15:C15"/>
    <mergeCell ref="D17:F17"/>
  </mergeCells>
  <pageMargins left="0.78740157480314965" right="0.39370078740157483" top="0.78740157480314965" bottom="0.78740157480314965" header="0.19685039370078741" footer="0.15748031496062992"/>
  <pageSetup paperSize="9" scale="87" orientation="portrait" horizontalDpi="300" verticalDpi="300" r:id="rId1"/>
  <headerFooter alignWithMargins="0">
    <oddHeader>&amp;L&amp;"-,Fett"&amp;16&amp;UAnlage 5 kurz&amp;C&amp;F&amp;A&amp;RStand: 07.03.2023</oddHeader>
    <oddFooter>&amp;L&amp;8&amp;D&amp;C&amp;P von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U154"/>
  <sheetViews>
    <sheetView topLeftCell="A90" zoomScale="85" zoomScaleNormal="85" workbookViewId="0">
      <selection activeCell="O117" sqref="O117"/>
    </sheetView>
  </sheetViews>
  <sheetFormatPr baseColWidth="10" defaultColWidth="11.5546875" defaultRowHeight="13.8" x14ac:dyDescent="0.3"/>
  <cols>
    <col min="1" max="1" width="0.88671875" style="107" customWidth="1"/>
    <col min="2" max="2" width="9" style="107" customWidth="1"/>
    <col min="3" max="3" width="16.33203125" style="107" customWidth="1"/>
    <col min="4" max="4" width="17.5546875" style="107" customWidth="1"/>
    <col min="5" max="5" width="16.6640625" style="107" customWidth="1"/>
    <col min="6" max="6" width="16.44140625" style="107" customWidth="1"/>
    <col min="7" max="7" width="5.33203125" style="107" customWidth="1"/>
    <col min="8" max="8" width="16.44140625" style="107" customWidth="1"/>
    <col min="9" max="9" width="14.5546875" style="107" customWidth="1"/>
    <col min="10" max="10" width="2.44140625" style="107" customWidth="1"/>
    <col min="11" max="11" width="14.33203125" style="107" customWidth="1"/>
    <col min="12" max="14" width="3.44140625" style="107" customWidth="1"/>
    <col min="15" max="15" width="17.33203125" style="107" customWidth="1"/>
    <col min="16" max="17" width="1.109375" style="107" customWidth="1"/>
    <col min="18" max="18" width="18.109375" style="107" customWidth="1"/>
    <col min="19" max="19" width="1" style="107" customWidth="1"/>
    <col min="20" max="20" width="1.109375" style="107" customWidth="1"/>
    <col min="21" max="21" width="25" style="107" bestFit="1" customWidth="1"/>
    <col min="22" max="16384" width="11.5546875" style="107"/>
  </cols>
  <sheetData>
    <row r="1" spans="1:20" ht="75" customHeight="1" x14ac:dyDescent="0.3">
      <c r="A1" s="198" t="s">
        <v>142</v>
      </c>
      <c r="B1" s="199"/>
      <c r="C1" s="199"/>
      <c r="D1" s="199"/>
      <c r="E1" s="199"/>
      <c r="F1" s="199"/>
      <c r="G1" s="199"/>
      <c r="H1" s="199"/>
      <c r="I1" s="199"/>
      <c r="J1" s="199"/>
      <c r="K1" s="199"/>
      <c r="L1" s="199"/>
      <c r="M1" s="199"/>
      <c r="N1" s="199"/>
      <c r="O1" s="199"/>
      <c r="P1" s="70"/>
      <c r="Q1" s="20"/>
      <c r="R1" s="21" t="s">
        <v>121</v>
      </c>
      <c r="S1" s="21"/>
      <c r="T1" s="20"/>
    </row>
    <row r="2" spans="1:20" ht="3.6" customHeight="1" x14ac:dyDescent="0.3">
      <c r="M2" s="75"/>
      <c r="N2" s="75"/>
      <c r="Q2" s="75"/>
      <c r="R2" s="75"/>
      <c r="S2" s="75"/>
      <c r="T2" s="75"/>
    </row>
    <row r="3" spans="1:20" ht="4.95" customHeight="1" x14ac:dyDescent="0.3">
      <c r="A3" s="108"/>
      <c r="B3" s="109"/>
      <c r="C3" s="109"/>
      <c r="D3" s="109"/>
      <c r="E3" s="109"/>
      <c r="F3" s="109"/>
      <c r="G3" s="109"/>
      <c r="H3" s="109"/>
      <c r="I3" s="109"/>
      <c r="J3" s="109"/>
      <c r="K3" s="109"/>
      <c r="L3" s="109"/>
      <c r="M3" s="22"/>
      <c r="N3" s="22"/>
      <c r="O3" s="109"/>
      <c r="P3" s="109"/>
      <c r="Q3" s="22"/>
      <c r="R3" s="22"/>
      <c r="S3" s="22"/>
      <c r="T3" s="22"/>
    </row>
    <row r="4" spans="1:20" ht="14.4" customHeight="1" x14ac:dyDescent="0.3">
      <c r="A4" s="111"/>
      <c r="B4" s="185" t="s">
        <v>65</v>
      </c>
      <c r="C4" s="186"/>
      <c r="D4" s="185" t="s">
        <v>66</v>
      </c>
      <c r="E4" s="184"/>
      <c r="F4" s="134">
        <f>Stammdaten!D4</f>
        <v>0</v>
      </c>
      <c r="G4" s="73"/>
      <c r="H4" s="73"/>
      <c r="I4" s="73"/>
      <c r="J4" s="73"/>
      <c r="K4" s="73"/>
      <c r="L4" s="73"/>
      <c r="M4" s="73"/>
      <c r="N4" s="73"/>
      <c r="O4" s="73"/>
      <c r="P4" s="73"/>
      <c r="Q4" s="73"/>
      <c r="R4" s="133"/>
      <c r="S4" s="73"/>
      <c r="T4" s="73"/>
    </row>
    <row r="5" spans="1:20" ht="14.4" x14ac:dyDescent="0.3">
      <c r="A5" s="111"/>
      <c r="B5" s="186"/>
      <c r="C5" s="186"/>
      <c r="D5" s="185" t="s">
        <v>69</v>
      </c>
      <c r="E5" s="184"/>
      <c r="F5" s="185" t="str">
        <f>CONCATENATE(Stammdaten!D5,", ",Stammdaten!D6,", ",Stammdaten!D7," ",Stammdaten!E7)</f>
        <v xml:space="preserve">, ,  </v>
      </c>
      <c r="G5" s="200"/>
      <c r="H5" s="200"/>
      <c r="I5" s="200"/>
      <c r="J5" s="200"/>
      <c r="K5" s="200"/>
      <c r="L5" s="200"/>
      <c r="M5" s="200"/>
      <c r="N5" s="200"/>
      <c r="O5" s="200"/>
      <c r="P5" s="200"/>
      <c r="Q5" s="200"/>
      <c r="R5" s="200"/>
      <c r="S5" s="200"/>
      <c r="T5" s="200"/>
    </row>
    <row r="6" spans="1:20" ht="4.2" customHeight="1" x14ac:dyDescent="0.3">
      <c r="A6" s="23"/>
      <c r="B6" s="86"/>
      <c r="C6" s="86"/>
      <c r="D6" s="86"/>
      <c r="E6" s="86"/>
      <c r="F6" s="24"/>
      <c r="G6" s="25"/>
      <c r="H6" s="25"/>
      <c r="I6" s="25"/>
      <c r="J6" s="25"/>
      <c r="K6" s="25"/>
      <c r="L6" s="25"/>
      <c r="M6" s="25"/>
      <c r="N6" s="25"/>
      <c r="O6" s="25"/>
      <c r="P6" s="25"/>
      <c r="Q6" s="25"/>
      <c r="R6" s="25"/>
      <c r="S6" s="25"/>
      <c r="T6" s="25"/>
    </row>
    <row r="7" spans="1:20" ht="4.95" customHeight="1" x14ac:dyDescent="0.3">
      <c r="A7" s="26"/>
      <c r="B7" s="27"/>
      <c r="C7" s="27"/>
      <c r="D7" s="27"/>
      <c r="E7" s="27"/>
      <c r="F7" s="27"/>
      <c r="G7" s="27"/>
      <c r="H7" s="27"/>
      <c r="I7" s="27"/>
      <c r="J7" s="27"/>
      <c r="K7" s="27"/>
      <c r="L7" s="27"/>
      <c r="M7" s="28"/>
      <c r="N7" s="28"/>
      <c r="O7" s="27"/>
      <c r="P7" s="27"/>
      <c r="Q7" s="28"/>
      <c r="R7" s="28"/>
      <c r="S7" s="28"/>
      <c r="T7" s="28"/>
    </row>
    <row r="8" spans="1:20" ht="14.4" customHeight="1" x14ac:dyDescent="0.3">
      <c r="A8" s="111"/>
      <c r="B8" s="185" t="s">
        <v>71</v>
      </c>
      <c r="C8" s="186"/>
      <c r="D8" s="185" t="s">
        <v>68</v>
      </c>
      <c r="E8" s="184"/>
      <c r="F8" s="112">
        <f>Stammdaten!D15</f>
        <v>0</v>
      </c>
      <c r="G8" s="130"/>
      <c r="H8" s="30" t="s">
        <v>70</v>
      </c>
      <c r="I8" s="201">
        <f>Stammdaten!D16</f>
        <v>0</v>
      </c>
      <c r="J8" s="202"/>
      <c r="K8" s="202"/>
      <c r="L8" s="202"/>
      <c r="M8" s="202"/>
      <c r="N8" s="202"/>
      <c r="O8" s="202"/>
      <c r="P8" s="202"/>
      <c r="Q8" s="202"/>
      <c r="R8" s="202"/>
      <c r="S8" s="202"/>
      <c r="T8" s="202"/>
    </row>
    <row r="9" spans="1:20" ht="14.4" x14ac:dyDescent="0.3">
      <c r="A9" s="111"/>
      <c r="B9" s="186"/>
      <c r="C9" s="186"/>
      <c r="D9" s="185" t="s">
        <v>67</v>
      </c>
      <c r="E9" s="184"/>
      <c r="F9" s="185" t="str">
        <f>CONCATENATE(Stammdaten!D17,", ",Stammdaten!D18,", ",Stammdaten!D19," ",Stammdaten!E19)</f>
        <v xml:space="preserve">, ,  </v>
      </c>
      <c r="G9" s="200"/>
      <c r="H9" s="200"/>
      <c r="I9" s="200"/>
      <c r="J9" s="200"/>
      <c r="K9" s="200"/>
      <c r="L9" s="200"/>
      <c r="M9" s="200"/>
      <c r="N9" s="200"/>
      <c r="O9" s="200"/>
      <c r="P9" s="200"/>
      <c r="Q9" s="200"/>
      <c r="R9" s="200"/>
      <c r="S9" s="200"/>
      <c r="T9" s="200"/>
    </row>
    <row r="10" spans="1:20" ht="3.6" customHeight="1" x14ac:dyDescent="0.3">
      <c r="A10" s="113"/>
      <c r="B10" s="114"/>
      <c r="C10" s="114"/>
      <c r="D10" s="114"/>
      <c r="E10" s="114"/>
      <c r="F10" s="31"/>
      <c r="G10" s="32"/>
      <c r="H10" s="32"/>
      <c r="I10" s="32"/>
      <c r="J10" s="32"/>
      <c r="K10" s="32"/>
      <c r="L10" s="32"/>
      <c r="M10" s="32"/>
      <c r="N10" s="32"/>
      <c r="O10" s="32"/>
      <c r="P10" s="32"/>
      <c r="Q10" s="32"/>
      <c r="R10" s="32"/>
      <c r="S10" s="32"/>
      <c r="T10" s="32"/>
    </row>
    <row r="11" spans="1:20" ht="3.6" customHeight="1" x14ac:dyDescent="0.3">
      <c r="M11" s="75"/>
      <c r="N11" s="75"/>
      <c r="Q11" s="75"/>
      <c r="R11" s="75"/>
      <c r="S11" s="75"/>
      <c r="T11" s="75"/>
    </row>
    <row r="12" spans="1:20" ht="4.95" customHeight="1" x14ac:dyDescent="0.3">
      <c r="A12" s="108"/>
      <c r="B12" s="109"/>
      <c r="C12" s="109"/>
      <c r="D12" s="109"/>
      <c r="E12" s="109"/>
      <c r="F12" s="109"/>
      <c r="G12" s="109"/>
      <c r="H12" s="109"/>
      <c r="I12" s="109"/>
      <c r="J12" s="109"/>
      <c r="K12" s="109"/>
      <c r="L12" s="109"/>
      <c r="M12" s="109"/>
      <c r="N12" s="109"/>
      <c r="O12" s="109"/>
      <c r="P12" s="109"/>
      <c r="Q12" s="33"/>
      <c r="R12" s="22"/>
      <c r="S12" s="22"/>
      <c r="T12" s="33"/>
    </row>
    <row r="13" spans="1:20" x14ac:dyDescent="0.3">
      <c r="A13" s="111"/>
      <c r="B13" s="112" t="s">
        <v>1</v>
      </c>
      <c r="C13" s="112" t="s">
        <v>143</v>
      </c>
      <c r="D13" s="112"/>
      <c r="E13" s="112"/>
      <c r="F13" s="112" t="s">
        <v>100</v>
      </c>
      <c r="G13" s="112"/>
      <c r="H13" s="69">
        <f>Stammdaten!D22</f>
        <v>0</v>
      </c>
      <c r="I13" s="112"/>
      <c r="J13" s="112"/>
      <c r="K13" s="107" t="s">
        <v>0</v>
      </c>
      <c r="L13" s="112"/>
      <c r="M13" s="112"/>
      <c r="N13" s="112"/>
      <c r="O13" s="34"/>
      <c r="P13" s="112"/>
      <c r="Q13" s="115"/>
      <c r="R13" s="35">
        <f>Stammdaten!D21</f>
        <v>0</v>
      </c>
      <c r="S13" s="112"/>
      <c r="T13" s="115"/>
    </row>
    <row r="14" spans="1:20" ht="3.6" customHeight="1" x14ac:dyDescent="0.3">
      <c r="A14" s="111"/>
      <c r="B14" s="112"/>
      <c r="C14" s="112"/>
      <c r="D14" s="112"/>
      <c r="E14" s="112"/>
      <c r="F14" s="112"/>
      <c r="G14" s="112"/>
      <c r="H14" s="112"/>
      <c r="I14" s="112"/>
      <c r="J14" s="112"/>
      <c r="K14" s="112"/>
      <c r="L14" s="112"/>
      <c r="M14" s="112"/>
      <c r="N14" s="112"/>
      <c r="O14" s="112"/>
      <c r="P14" s="112"/>
      <c r="Q14" s="115"/>
      <c r="R14" s="112"/>
      <c r="S14" s="112"/>
      <c r="T14" s="115"/>
    </row>
    <row r="15" spans="1:20" ht="3.6" customHeight="1" x14ac:dyDescent="0.3">
      <c r="A15" s="26"/>
      <c r="B15" s="27"/>
      <c r="C15" s="27"/>
      <c r="D15" s="27"/>
      <c r="E15" s="27"/>
      <c r="F15" s="27"/>
      <c r="G15" s="27"/>
      <c r="H15" s="27"/>
      <c r="I15" s="27"/>
      <c r="J15" s="27"/>
      <c r="K15" s="27"/>
      <c r="L15" s="27"/>
      <c r="M15" s="27"/>
      <c r="N15" s="27"/>
      <c r="O15" s="27"/>
      <c r="P15" s="29"/>
      <c r="Q15" s="115"/>
      <c r="R15" s="27"/>
      <c r="S15" s="29"/>
      <c r="T15" s="115"/>
    </row>
    <row r="16" spans="1:20" ht="14.4" x14ac:dyDescent="0.3">
      <c r="A16" s="111"/>
      <c r="B16" s="112" t="s">
        <v>16</v>
      </c>
      <c r="C16" s="112" t="s">
        <v>11</v>
      </c>
      <c r="D16" s="112"/>
      <c r="E16" s="112"/>
      <c r="F16" s="112"/>
      <c r="G16" s="112"/>
      <c r="H16" s="112" t="s">
        <v>0</v>
      </c>
      <c r="I16" s="112"/>
      <c r="J16" s="112"/>
      <c r="K16" s="112"/>
      <c r="L16" s="71"/>
      <c r="M16" s="71"/>
      <c r="N16" s="71"/>
      <c r="O16" s="1"/>
      <c r="P16" s="71"/>
      <c r="Q16" s="115"/>
      <c r="R16" s="132"/>
      <c r="T16" s="115"/>
    </row>
    <row r="17" spans="1:21" x14ac:dyDescent="0.3">
      <c r="A17" s="111"/>
      <c r="B17" s="112" t="s">
        <v>17</v>
      </c>
      <c r="C17" s="112" t="s">
        <v>124</v>
      </c>
      <c r="D17" s="112"/>
      <c r="E17" s="112"/>
      <c r="F17" s="112"/>
      <c r="G17" s="112"/>
      <c r="H17" s="112"/>
      <c r="I17" s="112"/>
      <c r="J17" s="112"/>
      <c r="K17" s="112"/>
      <c r="L17" s="71"/>
      <c r="M17" s="71"/>
      <c r="N17" s="71"/>
      <c r="O17" s="1"/>
      <c r="P17" s="71"/>
      <c r="Q17" s="115"/>
      <c r="R17" s="131">
        <f>O17</f>
        <v>0</v>
      </c>
      <c r="S17" s="112"/>
      <c r="T17" s="115"/>
    </row>
    <row r="18" spans="1:21" ht="27.6" customHeight="1" x14ac:dyDescent="0.3">
      <c r="A18" s="111"/>
      <c r="B18" s="112" t="s">
        <v>18</v>
      </c>
      <c r="C18" s="185" t="s">
        <v>125</v>
      </c>
      <c r="D18" s="184"/>
      <c r="E18" s="184"/>
      <c r="F18" s="184"/>
      <c r="G18" s="184"/>
      <c r="H18" s="184"/>
      <c r="I18" s="184"/>
      <c r="J18" s="184"/>
      <c r="K18" s="184"/>
      <c r="L18" s="71"/>
      <c r="M18" s="71"/>
      <c r="N18" s="71"/>
      <c r="O18" s="131">
        <f>O16-SUM(O17:O17)</f>
        <v>0</v>
      </c>
      <c r="P18" s="71"/>
      <c r="Q18" s="115"/>
      <c r="R18" s="132"/>
      <c r="S18" s="112"/>
      <c r="T18" s="115"/>
      <c r="U18" s="128"/>
    </row>
    <row r="19" spans="1:21" ht="3.6" customHeight="1" x14ac:dyDescent="0.3">
      <c r="A19" s="23"/>
      <c r="B19" s="86"/>
      <c r="C19" s="86"/>
      <c r="D19" s="86"/>
      <c r="E19" s="86"/>
      <c r="F19" s="86"/>
      <c r="G19" s="86"/>
      <c r="H19" s="86"/>
      <c r="I19" s="86"/>
      <c r="J19" s="86"/>
      <c r="K19" s="86"/>
      <c r="L19" s="86"/>
      <c r="M19" s="86"/>
      <c r="N19" s="86"/>
      <c r="O19" s="36"/>
      <c r="P19" s="37"/>
      <c r="Q19" s="115"/>
      <c r="R19" s="39"/>
      <c r="S19" s="38"/>
      <c r="T19" s="115"/>
    </row>
    <row r="20" spans="1:21" ht="3.6" customHeight="1" x14ac:dyDescent="0.3">
      <c r="A20" s="26"/>
      <c r="B20" s="27"/>
      <c r="C20" s="27"/>
      <c r="D20" s="27"/>
      <c r="E20" s="27"/>
      <c r="F20" s="27"/>
      <c r="G20" s="27"/>
      <c r="H20" s="27"/>
      <c r="I20" s="27"/>
      <c r="J20" s="27"/>
      <c r="K20" s="27"/>
      <c r="L20" s="27"/>
      <c r="M20" s="27"/>
      <c r="N20" s="27"/>
      <c r="O20" s="27"/>
      <c r="P20" s="29"/>
      <c r="Q20" s="115"/>
      <c r="R20" s="27"/>
      <c r="S20" s="29"/>
      <c r="T20" s="115"/>
    </row>
    <row r="21" spans="1:21" ht="14.4" x14ac:dyDescent="0.3">
      <c r="A21" s="111"/>
      <c r="B21" s="112" t="s">
        <v>19</v>
      </c>
      <c r="C21" s="185" t="s">
        <v>11</v>
      </c>
      <c r="D21" s="184"/>
      <c r="E21" s="184"/>
      <c r="F21" s="184"/>
      <c r="G21" s="112" t="s">
        <v>103</v>
      </c>
      <c r="I21" s="112"/>
      <c r="J21" s="112"/>
      <c r="K21" s="41" t="e">
        <f>O21/O16</f>
        <v>#DIV/0!</v>
      </c>
      <c r="L21" s="71"/>
      <c r="M21" s="71" t="s">
        <v>46</v>
      </c>
      <c r="N21" s="71"/>
      <c r="O21" s="131">
        <f>SUM(O17:O17)</f>
        <v>0</v>
      </c>
      <c r="P21" s="71"/>
      <c r="Q21" s="115"/>
      <c r="R21" s="131">
        <f>SUM(R17:R17)</f>
        <v>0</v>
      </c>
      <c r="S21" s="112"/>
      <c r="T21" s="115"/>
    </row>
    <row r="22" spans="1:21" ht="4.2" customHeight="1" x14ac:dyDescent="0.3">
      <c r="A22" s="111"/>
      <c r="B22" s="112"/>
      <c r="C22" s="112"/>
      <c r="D22" s="112"/>
      <c r="E22" s="112"/>
      <c r="F22" s="112"/>
      <c r="I22" s="112"/>
      <c r="J22" s="112"/>
      <c r="K22" s="112"/>
      <c r="L22" s="71"/>
      <c r="M22" s="71"/>
      <c r="N22" s="71"/>
      <c r="O22" s="131"/>
      <c r="P22" s="71"/>
      <c r="Q22" s="115"/>
      <c r="R22" s="131"/>
      <c r="S22" s="112"/>
      <c r="T22" s="115"/>
    </row>
    <row r="23" spans="1:21" ht="14.4" x14ac:dyDescent="0.3">
      <c r="A23" s="111"/>
      <c r="B23" s="112" t="s">
        <v>3</v>
      </c>
      <c r="C23" s="112" t="s">
        <v>144</v>
      </c>
      <c r="D23" s="112"/>
      <c r="E23" s="112"/>
      <c r="F23" s="112"/>
      <c r="I23" s="131"/>
      <c r="J23" s="197"/>
      <c r="K23" s="184"/>
      <c r="L23" s="184"/>
      <c r="M23" s="184"/>
      <c r="N23" s="184"/>
      <c r="O23" s="131"/>
      <c r="P23" s="112"/>
      <c r="Q23" s="115"/>
      <c r="R23" s="131" t="e">
        <f>ROUND(R21/$R$13,2)</f>
        <v>#DIV/0!</v>
      </c>
      <c r="S23" s="112"/>
      <c r="T23" s="115"/>
    </row>
    <row r="24" spans="1:21" ht="3.6" customHeight="1" x14ac:dyDescent="0.3">
      <c r="A24" s="111"/>
      <c r="B24" s="112"/>
      <c r="C24" s="112"/>
      <c r="D24" s="112"/>
      <c r="E24" s="112"/>
      <c r="F24" s="112"/>
      <c r="G24" s="112"/>
      <c r="I24" s="112"/>
      <c r="J24" s="112"/>
      <c r="K24" s="112"/>
      <c r="L24" s="71"/>
      <c r="M24" s="71"/>
      <c r="N24" s="71"/>
      <c r="O24" s="40"/>
      <c r="P24" s="41"/>
      <c r="Q24" s="42"/>
      <c r="R24" s="40"/>
      <c r="S24" s="43"/>
      <c r="T24" s="42"/>
    </row>
    <row r="25" spans="1:21" x14ac:dyDescent="0.3">
      <c r="A25" s="111"/>
      <c r="B25" s="112" t="s">
        <v>12</v>
      </c>
      <c r="C25" s="206" t="s">
        <v>126</v>
      </c>
      <c r="D25" s="206"/>
      <c r="E25" s="206"/>
      <c r="F25" s="206"/>
      <c r="G25" s="112"/>
      <c r="I25" s="131"/>
      <c r="J25" s="112"/>
      <c r="K25" s="41"/>
      <c r="L25" s="71"/>
      <c r="M25" s="71"/>
      <c r="N25" s="71"/>
      <c r="O25" s="1"/>
      <c r="P25" s="41"/>
      <c r="Q25" s="42"/>
      <c r="R25" s="131">
        <f>O25</f>
        <v>0</v>
      </c>
      <c r="S25" s="43"/>
      <c r="T25" s="42"/>
    </row>
    <row r="26" spans="1:21" ht="14.25" customHeight="1" x14ac:dyDescent="0.3">
      <c r="A26" s="111"/>
      <c r="B26" s="112"/>
      <c r="C26" s="129"/>
      <c r="D26" s="129"/>
      <c r="E26" s="129"/>
      <c r="F26" s="129"/>
      <c r="G26" s="112"/>
      <c r="I26" s="131"/>
      <c r="J26" s="112"/>
      <c r="K26" s="41"/>
      <c r="L26" s="71"/>
      <c r="M26" s="71"/>
      <c r="N26" s="71"/>
      <c r="O26" s="131"/>
      <c r="P26" s="41"/>
      <c r="Q26" s="42"/>
      <c r="R26" s="40"/>
      <c r="S26" s="43"/>
      <c r="T26" s="42"/>
    </row>
    <row r="27" spans="1:21" s="49" customFormat="1" ht="4.95" customHeight="1" x14ac:dyDescent="0.3">
      <c r="A27" s="45"/>
      <c r="B27" s="46"/>
      <c r="C27" s="46"/>
      <c r="D27" s="46"/>
      <c r="E27" s="46"/>
      <c r="F27" s="46"/>
      <c r="G27" s="46"/>
      <c r="H27" s="46"/>
      <c r="I27" s="46"/>
      <c r="J27" s="46"/>
      <c r="K27" s="46"/>
      <c r="L27" s="46"/>
      <c r="M27" s="46"/>
      <c r="N27" s="46"/>
      <c r="O27" s="46"/>
      <c r="P27" s="46"/>
      <c r="Q27" s="47"/>
      <c r="R27" s="48"/>
      <c r="S27" s="46"/>
      <c r="T27" s="47"/>
    </row>
    <row r="28" spans="1:21" s="49" customFormat="1" ht="4.95" customHeight="1" x14ac:dyDescent="0.3">
      <c r="R28" s="50"/>
    </row>
    <row r="29" spans="1:21" s="49" customFormat="1" ht="4.2" customHeight="1" x14ac:dyDescent="0.3">
      <c r="A29" s="51"/>
      <c r="B29" s="52"/>
      <c r="C29" s="52"/>
      <c r="D29" s="52"/>
      <c r="E29" s="52"/>
      <c r="F29" s="52"/>
      <c r="G29" s="52"/>
      <c r="H29" s="52"/>
      <c r="I29" s="52"/>
      <c r="J29" s="52"/>
      <c r="K29" s="52"/>
      <c r="L29" s="52"/>
      <c r="M29" s="52"/>
      <c r="N29" s="52"/>
      <c r="O29" s="52"/>
      <c r="P29" s="52"/>
      <c r="Q29" s="53"/>
      <c r="R29" s="54"/>
      <c r="S29" s="52"/>
      <c r="T29" s="53"/>
    </row>
    <row r="30" spans="1:21" ht="27.6" x14ac:dyDescent="0.3">
      <c r="A30" s="111"/>
      <c r="B30" s="112" t="s">
        <v>4</v>
      </c>
      <c r="C30" s="112" t="s">
        <v>20</v>
      </c>
      <c r="D30" s="112"/>
      <c r="E30" s="112"/>
      <c r="F30" s="112"/>
      <c r="G30" s="112"/>
      <c r="I30" s="75" t="s">
        <v>87</v>
      </c>
      <c r="J30" s="75"/>
      <c r="K30" s="75" t="s">
        <v>88</v>
      </c>
      <c r="L30" s="112"/>
      <c r="M30" s="112"/>
      <c r="N30" s="112"/>
      <c r="O30" s="112"/>
      <c r="P30" s="112"/>
      <c r="Q30" s="115"/>
      <c r="R30" s="74" t="s">
        <v>0</v>
      </c>
      <c r="S30" s="116"/>
      <c r="T30" s="115"/>
    </row>
    <row r="31" spans="1:21" ht="3.6" customHeight="1" x14ac:dyDescent="0.3">
      <c r="A31" s="111"/>
      <c r="B31" s="112"/>
      <c r="F31" s="30"/>
      <c r="G31" s="112"/>
      <c r="I31" s="55"/>
      <c r="J31" s="55"/>
      <c r="K31" s="55"/>
      <c r="L31" s="112"/>
      <c r="M31" s="112"/>
      <c r="N31" s="112"/>
      <c r="O31" s="112"/>
      <c r="P31" s="112"/>
      <c r="Q31" s="115"/>
      <c r="R31" s="112"/>
      <c r="S31" s="112"/>
      <c r="T31" s="115"/>
    </row>
    <row r="32" spans="1:21" x14ac:dyDescent="0.3">
      <c r="A32" s="111"/>
      <c r="B32" s="112" t="s">
        <v>5</v>
      </c>
      <c r="C32" s="107" t="s">
        <v>35</v>
      </c>
      <c r="G32" s="112" t="s">
        <v>107</v>
      </c>
      <c r="I32" s="55">
        <v>40756</v>
      </c>
      <c r="J32" s="112"/>
      <c r="K32" s="2"/>
      <c r="L32" s="112"/>
      <c r="M32" s="112"/>
      <c r="N32" s="112"/>
      <c r="O32" s="112"/>
      <c r="P32" s="112"/>
      <c r="Q32" s="115"/>
      <c r="R32" s="112"/>
      <c r="S32" s="112"/>
      <c r="T32" s="115"/>
    </row>
    <row r="33" spans="1:20" ht="3.6" customHeight="1" x14ac:dyDescent="0.3">
      <c r="A33" s="111"/>
      <c r="B33" s="112"/>
      <c r="F33" s="112"/>
      <c r="G33" s="112"/>
      <c r="I33" s="55"/>
      <c r="J33" s="55"/>
      <c r="K33" s="55"/>
      <c r="L33" s="112"/>
      <c r="M33" s="112"/>
      <c r="N33" s="112"/>
      <c r="O33" s="112"/>
      <c r="P33" s="112"/>
      <c r="Q33" s="115"/>
      <c r="R33" s="112"/>
      <c r="S33" s="112"/>
      <c r="T33" s="115"/>
    </row>
    <row r="34" spans="1:20" x14ac:dyDescent="0.3">
      <c r="A34" s="111"/>
      <c r="B34" s="112"/>
      <c r="G34" s="112" t="s">
        <v>108</v>
      </c>
      <c r="I34" s="56">
        <v>92.9</v>
      </c>
      <c r="J34" s="55"/>
      <c r="K34" s="4"/>
      <c r="L34" s="112"/>
      <c r="M34" s="112"/>
      <c r="N34" s="112"/>
      <c r="O34" s="112"/>
      <c r="P34" s="112"/>
      <c r="Q34" s="115"/>
      <c r="R34" s="112"/>
      <c r="S34" s="112"/>
      <c r="T34" s="115"/>
    </row>
    <row r="35" spans="1:20" ht="3.6" customHeight="1" x14ac:dyDescent="0.3">
      <c r="A35" s="111"/>
      <c r="B35" s="112"/>
      <c r="F35" s="30"/>
      <c r="G35" s="112"/>
      <c r="I35" s="55"/>
      <c r="J35" s="55"/>
      <c r="K35" s="55"/>
      <c r="L35" s="112"/>
      <c r="M35" s="112"/>
      <c r="N35" s="112"/>
      <c r="O35" s="112"/>
      <c r="P35" s="112"/>
      <c r="Q35" s="115"/>
      <c r="R35" s="112"/>
      <c r="S35" s="112"/>
      <c r="T35" s="115"/>
    </row>
    <row r="36" spans="1:20" x14ac:dyDescent="0.3">
      <c r="A36" s="111"/>
      <c r="B36" s="112" t="s">
        <v>6</v>
      </c>
      <c r="C36" s="57" t="s">
        <v>105</v>
      </c>
      <c r="D36" s="57"/>
      <c r="E36" s="57"/>
      <c r="G36" s="112"/>
      <c r="I36" s="58">
        <v>1818</v>
      </c>
      <c r="J36" s="112"/>
      <c r="K36" s="58">
        <f>ROUND(I36/I34*K34,-1)</f>
        <v>0</v>
      </c>
      <c r="L36" s="112"/>
      <c r="M36" s="112"/>
      <c r="N36" s="112"/>
      <c r="O36" s="58">
        <f>K36*O21</f>
        <v>0</v>
      </c>
      <c r="P36" s="112"/>
      <c r="Q36" s="115"/>
      <c r="R36" s="79">
        <f>ROUND($K$36*R21,0)</f>
        <v>0</v>
      </c>
      <c r="S36" s="112"/>
      <c r="T36" s="115"/>
    </row>
    <row r="37" spans="1:20" ht="3.6" customHeight="1" x14ac:dyDescent="0.3">
      <c r="A37" s="111"/>
      <c r="B37" s="112"/>
      <c r="G37" s="112"/>
      <c r="I37" s="112"/>
      <c r="J37" s="112"/>
      <c r="L37" s="112"/>
      <c r="M37" s="112"/>
      <c r="N37" s="112"/>
      <c r="O37" s="112"/>
      <c r="P37" s="112"/>
      <c r="Q37" s="115"/>
      <c r="R37" s="112"/>
      <c r="S37" s="112"/>
      <c r="T37" s="115"/>
    </row>
    <row r="38" spans="1:20" ht="31.95" customHeight="1" x14ac:dyDescent="0.3">
      <c r="A38" s="111"/>
      <c r="B38" s="112" t="s">
        <v>8</v>
      </c>
      <c r="C38" s="183" t="s">
        <v>106</v>
      </c>
      <c r="D38" s="184"/>
      <c r="E38" s="184"/>
      <c r="F38" s="184"/>
      <c r="G38" s="184"/>
      <c r="H38" s="131">
        <f>O16</f>
        <v>0</v>
      </c>
      <c r="I38" s="40">
        <f>IF(H38=0,0,IF(H38&lt;601,0.11,IF(H38&lt;801,0.1,IF(H38&lt;1001,0.09,IF(H38&lt;1201,0.08,IF(H38&lt;1601,0.07,0.06))))))</f>
        <v>0</v>
      </c>
      <c r="J38" s="40"/>
      <c r="K38" s="58">
        <f>ROUND(K36*I38,0)</f>
        <v>0</v>
      </c>
      <c r="L38" s="112"/>
      <c r="M38" s="112"/>
      <c r="N38" s="112"/>
      <c r="O38" s="58">
        <f>K38*O21</f>
        <v>0</v>
      </c>
      <c r="P38" s="112"/>
      <c r="Q38" s="115"/>
      <c r="R38" s="79">
        <f>O38</f>
        <v>0</v>
      </c>
      <c r="S38" s="112"/>
      <c r="T38" s="115"/>
    </row>
    <row r="39" spans="1:20" ht="3.6" customHeight="1" x14ac:dyDescent="0.3">
      <c r="A39" s="111"/>
      <c r="B39" s="112"/>
      <c r="G39" s="112"/>
      <c r="I39" s="112"/>
      <c r="J39" s="112"/>
      <c r="L39" s="112"/>
      <c r="M39" s="112"/>
      <c r="N39" s="112"/>
      <c r="O39" s="58"/>
      <c r="P39" s="112"/>
      <c r="Q39" s="115"/>
      <c r="R39" s="112"/>
      <c r="S39" s="112"/>
      <c r="T39" s="115"/>
    </row>
    <row r="40" spans="1:20" ht="14.4" x14ac:dyDescent="0.3">
      <c r="A40" s="111"/>
      <c r="B40" s="112" t="s">
        <v>21</v>
      </c>
      <c r="C40" s="107" t="s">
        <v>92</v>
      </c>
      <c r="F40" s="180"/>
      <c r="G40" s="181"/>
      <c r="H40" s="181"/>
      <c r="I40" s="181"/>
      <c r="J40" s="181"/>
      <c r="K40" s="182"/>
      <c r="L40" s="112"/>
      <c r="M40" s="112"/>
      <c r="N40" s="112"/>
      <c r="O40" s="17"/>
      <c r="P40" s="112"/>
      <c r="Q40" s="115"/>
      <c r="R40" s="79">
        <f>O40</f>
        <v>0</v>
      </c>
      <c r="S40" s="112"/>
      <c r="T40" s="115"/>
    </row>
    <row r="41" spans="1:20" ht="3.6" customHeight="1" x14ac:dyDescent="0.3">
      <c r="A41" s="111"/>
      <c r="B41" s="112"/>
      <c r="G41" s="112"/>
      <c r="I41" s="112"/>
      <c r="J41" s="112"/>
      <c r="L41" s="112"/>
      <c r="M41" s="112"/>
      <c r="N41" s="112"/>
      <c r="O41" s="112" t="s">
        <v>132</v>
      </c>
      <c r="P41" s="112"/>
      <c r="Q41" s="115"/>
      <c r="R41" s="112"/>
      <c r="S41" s="112"/>
      <c r="T41" s="115"/>
    </row>
    <row r="42" spans="1:20" ht="14.4" x14ac:dyDescent="0.3">
      <c r="A42" s="111"/>
      <c r="B42" s="112"/>
      <c r="F42" s="180"/>
      <c r="G42" s="181"/>
      <c r="H42" s="181"/>
      <c r="I42" s="181"/>
      <c r="J42" s="181"/>
      <c r="K42" s="182"/>
      <c r="L42" s="112"/>
      <c r="M42" s="112"/>
      <c r="N42" s="112"/>
      <c r="O42" s="17"/>
      <c r="P42" s="112"/>
      <c r="Q42" s="115"/>
      <c r="R42" s="79">
        <f>O42</f>
        <v>0</v>
      </c>
      <c r="S42" s="112"/>
      <c r="T42" s="115"/>
    </row>
    <row r="43" spans="1:20" ht="4.2" customHeight="1" x14ac:dyDescent="0.3">
      <c r="A43" s="111"/>
      <c r="B43" s="112"/>
      <c r="I43" s="112"/>
      <c r="J43" s="112"/>
      <c r="L43" s="112"/>
      <c r="M43" s="112"/>
      <c r="N43" s="112"/>
      <c r="O43" s="58"/>
      <c r="P43" s="112"/>
      <c r="Q43" s="115"/>
      <c r="R43" s="112"/>
      <c r="S43" s="112"/>
      <c r="T43" s="115"/>
    </row>
    <row r="44" spans="1:20" ht="15.6" customHeight="1" x14ac:dyDescent="0.3">
      <c r="A44" s="111"/>
      <c r="B44" s="112" t="s">
        <v>22</v>
      </c>
      <c r="C44" s="107" t="s">
        <v>104</v>
      </c>
      <c r="E44" s="112"/>
      <c r="G44" s="107" t="s">
        <v>14</v>
      </c>
      <c r="I44" s="60"/>
      <c r="J44" s="112"/>
      <c r="L44" s="112"/>
      <c r="M44" s="112"/>
      <c r="N44" s="112"/>
      <c r="O44" s="58">
        <f>SUM(O36:O42)</f>
        <v>0</v>
      </c>
      <c r="P44" s="112"/>
      <c r="Q44" s="115"/>
      <c r="R44" s="79">
        <f>SUM(R36:R42)</f>
        <v>0</v>
      </c>
      <c r="S44" s="112"/>
      <c r="T44" s="115"/>
    </row>
    <row r="45" spans="1:20" ht="15.6" customHeight="1" x14ac:dyDescent="0.3">
      <c r="A45" s="111"/>
      <c r="B45" s="112" t="s">
        <v>109</v>
      </c>
      <c r="C45" s="183" t="s">
        <v>145</v>
      </c>
      <c r="D45" s="184"/>
      <c r="E45" s="184"/>
      <c r="F45" s="184"/>
      <c r="G45" s="184"/>
      <c r="H45" s="184"/>
      <c r="I45" s="184"/>
      <c r="J45" s="184"/>
      <c r="K45" s="184"/>
      <c r="M45" s="76"/>
      <c r="N45" s="77"/>
      <c r="P45" s="112"/>
      <c r="Q45" s="115"/>
      <c r="R45" s="79"/>
      <c r="S45" s="112"/>
      <c r="T45" s="115"/>
    </row>
    <row r="46" spans="1:20" ht="15.6" customHeight="1" x14ac:dyDescent="0.3">
      <c r="A46" s="111"/>
      <c r="B46" s="112"/>
      <c r="C46" s="186"/>
      <c r="D46" s="186"/>
      <c r="E46" s="186"/>
      <c r="F46" s="186"/>
      <c r="G46" s="186"/>
      <c r="H46" s="186"/>
      <c r="I46" s="186"/>
      <c r="J46" s="186"/>
      <c r="K46" s="186"/>
      <c r="L46" s="203">
        <v>0.05</v>
      </c>
      <c r="M46" s="204"/>
      <c r="N46" s="205"/>
      <c r="O46" s="58">
        <f>ROUND(O44*L46,0)</f>
        <v>0</v>
      </c>
      <c r="P46" s="112"/>
      <c r="Q46" s="115"/>
      <c r="R46" s="79">
        <f>O46</f>
        <v>0</v>
      </c>
      <c r="S46" s="112"/>
      <c r="T46" s="115"/>
    </row>
    <row r="47" spans="1:20" ht="3.6" customHeight="1" x14ac:dyDescent="0.3">
      <c r="A47" s="111"/>
      <c r="B47" s="112"/>
      <c r="C47" s="132"/>
      <c r="D47" s="132"/>
      <c r="E47" s="132"/>
      <c r="F47" s="132"/>
      <c r="G47" s="132"/>
      <c r="H47" s="132"/>
      <c r="I47" s="132"/>
      <c r="J47" s="132"/>
      <c r="K47" s="132"/>
      <c r="L47" s="78"/>
      <c r="M47" s="78"/>
      <c r="N47" s="78"/>
      <c r="O47" s="58"/>
      <c r="P47" s="112"/>
      <c r="Q47" s="115"/>
      <c r="R47" s="79"/>
      <c r="S47" s="112"/>
      <c r="T47" s="115"/>
    </row>
    <row r="48" spans="1:20" ht="15.6" customHeight="1" x14ac:dyDescent="0.3">
      <c r="A48" s="111"/>
      <c r="B48" s="112" t="s">
        <v>110</v>
      </c>
      <c r="C48" s="107" t="s">
        <v>146</v>
      </c>
      <c r="E48" s="112"/>
      <c r="I48" s="60"/>
      <c r="J48" s="112"/>
      <c r="L48" s="112"/>
      <c r="M48" s="112"/>
      <c r="N48" s="112"/>
      <c r="O48" s="58">
        <f>SUM(O44:O46)</f>
        <v>0</v>
      </c>
      <c r="P48" s="112"/>
      <c r="Q48" s="115"/>
      <c r="R48" s="79">
        <f>SUM(R44:R46)</f>
        <v>0</v>
      </c>
      <c r="S48" s="112"/>
      <c r="T48" s="115"/>
    </row>
    <row r="49" spans="1:21" ht="4.2" customHeight="1" x14ac:dyDescent="0.3">
      <c r="A49" s="111"/>
      <c r="B49" s="112"/>
      <c r="E49" s="112"/>
      <c r="I49" s="60"/>
      <c r="J49" s="112"/>
      <c r="L49" s="112"/>
      <c r="M49" s="112"/>
      <c r="N49" s="112"/>
      <c r="O49" s="58"/>
      <c r="P49" s="112"/>
      <c r="Q49" s="115"/>
      <c r="R49" s="79"/>
      <c r="S49" s="112"/>
      <c r="T49" s="115"/>
    </row>
    <row r="50" spans="1:21" ht="14.4" x14ac:dyDescent="0.3">
      <c r="A50" s="111"/>
      <c r="B50" s="112" t="s">
        <v>111</v>
      </c>
      <c r="C50" s="107" t="s">
        <v>52</v>
      </c>
      <c r="F50" s="180"/>
      <c r="G50" s="181"/>
      <c r="H50" s="181"/>
      <c r="I50" s="181"/>
      <c r="J50" s="181"/>
      <c r="K50" s="182"/>
      <c r="L50" s="112"/>
      <c r="M50" s="112"/>
      <c r="N50" s="112"/>
      <c r="O50" s="17"/>
      <c r="P50" s="112"/>
      <c r="Q50" s="115"/>
      <c r="R50" s="79">
        <f>O50</f>
        <v>0</v>
      </c>
      <c r="S50" s="112"/>
      <c r="T50" s="115"/>
    </row>
    <row r="51" spans="1:21" ht="3" customHeight="1" x14ac:dyDescent="0.3">
      <c r="A51" s="111"/>
      <c r="B51" s="112"/>
      <c r="F51" s="112"/>
      <c r="G51" s="112"/>
      <c r="H51" s="112"/>
      <c r="J51" s="112"/>
      <c r="K51" s="112"/>
      <c r="L51" s="112"/>
      <c r="M51" s="112"/>
      <c r="N51" s="112"/>
      <c r="P51" s="112"/>
      <c r="Q51" s="115"/>
      <c r="R51" s="60"/>
      <c r="S51" s="112"/>
      <c r="T51" s="115"/>
    </row>
    <row r="52" spans="1:21" ht="14.4" x14ac:dyDescent="0.3">
      <c r="A52" s="111"/>
      <c r="B52" s="112" t="s">
        <v>118</v>
      </c>
      <c r="C52" s="107" t="s">
        <v>95</v>
      </c>
      <c r="D52" s="129"/>
      <c r="E52" s="129"/>
      <c r="F52" s="180"/>
      <c r="G52" s="181"/>
      <c r="H52" s="181"/>
      <c r="I52" s="181"/>
      <c r="J52" s="181"/>
      <c r="K52" s="182"/>
      <c r="L52" s="112"/>
      <c r="M52" s="112"/>
      <c r="N52" s="112"/>
      <c r="O52" s="17"/>
      <c r="P52" s="112"/>
      <c r="Q52" s="115"/>
      <c r="R52" s="79">
        <f>O52</f>
        <v>0</v>
      </c>
      <c r="S52" s="112"/>
      <c r="T52" s="115"/>
    </row>
    <row r="53" spans="1:21" ht="3.6" customHeight="1" x14ac:dyDescent="0.3">
      <c r="A53" s="111"/>
      <c r="B53" s="112"/>
      <c r="F53" s="112"/>
      <c r="G53" s="112"/>
      <c r="H53" s="112"/>
      <c r="J53" s="112"/>
      <c r="K53" s="112"/>
      <c r="L53" s="112"/>
      <c r="M53" s="112"/>
      <c r="N53" s="112"/>
      <c r="P53" s="112"/>
      <c r="Q53" s="115"/>
      <c r="R53" s="60"/>
      <c r="S53" s="112"/>
      <c r="T53" s="115"/>
    </row>
    <row r="54" spans="1:21" x14ac:dyDescent="0.3">
      <c r="A54" s="111"/>
      <c r="B54" s="112" t="s">
        <v>119</v>
      </c>
      <c r="C54" s="107" t="s">
        <v>120</v>
      </c>
      <c r="G54" s="112"/>
      <c r="I54" s="112"/>
      <c r="J54" s="112"/>
      <c r="K54" s="60"/>
      <c r="L54" s="112"/>
      <c r="M54" s="112"/>
      <c r="N54" s="112"/>
      <c r="O54" s="58">
        <f>O48-O50-O52</f>
        <v>0</v>
      </c>
      <c r="P54" s="112"/>
      <c r="Q54" s="115"/>
      <c r="R54" s="79">
        <f>R48-R50-R52</f>
        <v>0</v>
      </c>
      <c r="S54" s="112"/>
      <c r="T54" s="115"/>
    </row>
    <row r="55" spans="1:21" ht="3.6" customHeight="1" x14ac:dyDescent="0.3">
      <c r="A55" s="111"/>
      <c r="B55" s="112"/>
      <c r="C55" s="112"/>
      <c r="D55" s="112"/>
      <c r="E55" s="112"/>
      <c r="F55" s="112"/>
      <c r="G55" s="112"/>
      <c r="H55" s="112"/>
      <c r="I55" s="112"/>
      <c r="J55" s="112"/>
      <c r="K55" s="112"/>
      <c r="L55" s="112"/>
      <c r="M55" s="112"/>
      <c r="N55" s="112"/>
      <c r="O55" s="112"/>
      <c r="P55" s="112"/>
      <c r="Q55" s="115"/>
      <c r="R55" s="112"/>
      <c r="S55" s="112"/>
      <c r="T55" s="115"/>
    </row>
    <row r="56" spans="1:21" ht="3.6" customHeight="1" x14ac:dyDescent="0.3">
      <c r="A56" s="26"/>
      <c r="B56" s="27"/>
      <c r="C56" s="27"/>
      <c r="D56" s="27"/>
      <c r="E56" s="27"/>
      <c r="F56" s="27"/>
      <c r="G56" s="27"/>
      <c r="H56" s="27"/>
      <c r="I56" s="27"/>
      <c r="J56" s="27"/>
      <c r="K56" s="27"/>
      <c r="L56" s="27"/>
      <c r="M56" s="27"/>
      <c r="N56" s="27"/>
      <c r="O56" s="27"/>
      <c r="P56" s="29"/>
      <c r="Q56" s="115"/>
      <c r="R56" s="27"/>
      <c r="S56" s="29"/>
      <c r="T56" s="115"/>
    </row>
    <row r="57" spans="1:21" x14ac:dyDescent="0.3">
      <c r="A57" s="111"/>
      <c r="B57" s="112" t="s">
        <v>23</v>
      </c>
      <c r="C57" s="112" t="s">
        <v>56</v>
      </c>
      <c r="D57" s="112"/>
      <c r="E57" s="112"/>
      <c r="F57" s="112"/>
      <c r="G57" s="112"/>
      <c r="H57" s="68"/>
      <c r="P57" s="71"/>
      <c r="Q57" s="115"/>
      <c r="R57" s="107" t="s">
        <v>14</v>
      </c>
      <c r="S57" s="112"/>
      <c r="T57" s="115"/>
      <c r="U57" s="128"/>
    </row>
    <row r="58" spans="1:21" x14ac:dyDescent="0.3">
      <c r="A58" s="111"/>
      <c r="B58" s="112" t="s">
        <v>62</v>
      </c>
      <c r="C58" s="185" t="s">
        <v>120</v>
      </c>
      <c r="D58" s="184"/>
      <c r="E58" s="184"/>
      <c r="F58" s="184"/>
      <c r="G58" s="112"/>
      <c r="H58" s="112" t="s">
        <v>14</v>
      </c>
      <c r="J58" s="71" t="s">
        <v>2</v>
      </c>
      <c r="K58" s="3">
        <v>0.05</v>
      </c>
      <c r="L58" s="71"/>
      <c r="M58" s="71"/>
      <c r="N58" s="71"/>
      <c r="O58" s="58">
        <f>ROUND(K58*O54,0)</f>
        <v>0</v>
      </c>
      <c r="P58" s="71"/>
      <c r="Q58" s="115"/>
      <c r="R58" s="79">
        <f>O58</f>
        <v>0</v>
      </c>
      <c r="S58" s="112"/>
      <c r="T58" s="115"/>
      <c r="U58" s="128"/>
    </row>
    <row r="59" spans="1:21" x14ac:dyDescent="0.3">
      <c r="A59" s="111"/>
      <c r="B59" s="112"/>
      <c r="C59" s="184"/>
      <c r="D59" s="184"/>
      <c r="E59" s="184"/>
      <c r="F59" s="184"/>
      <c r="G59" s="112"/>
      <c r="H59" s="112"/>
      <c r="J59" s="71"/>
      <c r="K59" s="40"/>
      <c r="L59" s="71"/>
      <c r="M59" s="71"/>
      <c r="N59" s="71"/>
      <c r="O59" s="58"/>
      <c r="P59" s="71"/>
      <c r="Q59" s="115"/>
      <c r="R59" s="79"/>
      <c r="S59" s="112"/>
      <c r="T59" s="115"/>
      <c r="U59" s="128"/>
    </row>
    <row r="60" spans="1:21" x14ac:dyDescent="0.3">
      <c r="A60" s="111"/>
      <c r="B60" s="112" t="s">
        <v>63</v>
      </c>
      <c r="C60" s="112" t="s">
        <v>51</v>
      </c>
      <c r="D60" s="112"/>
      <c r="E60" s="112"/>
      <c r="F60" s="112"/>
      <c r="G60" s="112"/>
      <c r="H60" s="112" t="s">
        <v>14</v>
      </c>
      <c r="J60" s="71" t="s">
        <v>2</v>
      </c>
      <c r="K60" s="40">
        <v>0.01</v>
      </c>
      <c r="L60" s="71"/>
      <c r="M60" s="71"/>
      <c r="N60" s="71"/>
      <c r="O60" s="58">
        <f>ROUND(K60*O50,0)</f>
        <v>0</v>
      </c>
      <c r="P60" s="71"/>
      <c r="Q60" s="115"/>
      <c r="R60" s="79">
        <f>O60</f>
        <v>0</v>
      </c>
      <c r="S60" s="112"/>
      <c r="T60" s="115"/>
      <c r="U60" s="128"/>
    </row>
    <row r="61" spans="1:21" x14ac:dyDescent="0.3">
      <c r="A61" s="111"/>
      <c r="B61" s="112" t="s">
        <v>94</v>
      </c>
      <c r="C61" s="112" t="s">
        <v>96</v>
      </c>
      <c r="D61" s="112"/>
      <c r="E61" s="112"/>
      <c r="F61" s="112"/>
      <c r="G61" s="112"/>
      <c r="H61" s="112" t="s">
        <v>14</v>
      </c>
      <c r="J61" s="71" t="s">
        <v>2</v>
      </c>
      <c r="K61" s="40">
        <v>3.5000000000000003E-2</v>
      </c>
      <c r="L61" s="71"/>
      <c r="M61" s="71"/>
      <c r="N61" s="71"/>
      <c r="O61" s="58">
        <f>ROUND(K61*O52,0)</f>
        <v>0</v>
      </c>
      <c r="P61" s="71"/>
      <c r="Q61" s="115"/>
      <c r="R61" s="79">
        <f>O61</f>
        <v>0</v>
      </c>
      <c r="S61" s="112"/>
      <c r="T61" s="115"/>
      <c r="U61" s="128"/>
    </row>
    <row r="62" spans="1:21" x14ac:dyDescent="0.3">
      <c r="A62" s="111"/>
      <c r="B62" s="112" t="s">
        <v>112</v>
      </c>
      <c r="C62" s="112" t="s">
        <v>55</v>
      </c>
      <c r="D62" s="112"/>
      <c r="E62" s="112"/>
      <c r="F62" s="112"/>
      <c r="G62" s="112"/>
      <c r="H62" s="112" t="s">
        <v>14</v>
      </c>
      <c r="J62" s="71" t="s">
        <v>2</v>
      </c>
      <c r="K62" s="112"/>
      <c r="L62" s="71"/>
      <c r="M62" s="71"/>
      <c r="N62" s="71"/>
      <c r="O62" s="58">
        <f>SUM(O58:O61)</f>
        <v>0</v>
      </c>
      <c r="P62" s="71"/>
      <c r="Q62" s="115"/>
      <c r="R62" s="79">
        <f>O62</f>
        <v>0</v>
      </c>
      <c r="S62" s="112"/>
      <c r="T62" s="115"/>
      <c r="U62" s="128"/>
    </row>
    <row r="63" spans="1:21" ht="3.6" customHeight="1" x14ac:dyDescent="0.3">
      <c r="A63" s="111"/>
      <c r="B63" s="112"/>
      <c r="C63" s="112"/>
      <c r="D63" s="112"/>
      <c r="E63" s="112"/>
      <c r="F63" s="112"/>
      <c r="G63" s="112"/>
      <c r="H63" s="112"/>
      <c r="J63" s="112"/>
      <c r="K63" s="112"/>
      <c r="L63" s="112"/>
      <c r="M63" s="112"/>
      <c r="N63" s="112"/>
      <c r="O63" s="112"/>
      <c r="P63" s="112"/>
      <c r="Q63" s="115"/>
      <c r="R63" s="112"/>
      <c r="S63" s="112"/>
      <c r="T63" s="115"/>
    </row>
    <row r="64" spans="1:21" x14ac:dyDescent="0.3">
      <c r="A64" s="111"/>
      <c r="B64" s="112" t="s">
        <v>24</v>
      </c>
      <c r="C64" s="112" t="s">
        <v>113</v>
      </c>
      <c r="D64" s="112"/>
      <c r="E64" s="112"/>
      <c r="F64" s="112"/>
      <c r="G64" s="112"/>
      <c r="P64" s="112"/>
      <c r="Q64" s="115"/>
      <c r="S64" s="112"/>
      <c r="T64" s="115"/>
    </row>
    <row r="65" spans="1:20" x14ac:dyDescent="0.3">
      <c r="A65" s="111"/>
      <c r="B65" s="112" t="s">
        <v>49</v>
      </c>
      <c r="C65" s="112" t="s">
        <v>97</v>
      </c>
      <c r="D65" s="112"/>
      <c r="E65" s="112"/>
      <c r="F65" s="112"/>
      <c r="G65" s="112"/>
      <c r="H65" s="112" t="s">
        <v>14</v>
      </c>
      <c r="J65" s="71" t="s">
        <v>2</v>
      </c>
      <c r="K65" s="112"/>
      <c r="L65" s="112"/>
      <c r="M65" s="112"/>
      <c r="N65" s="112"/>
      <c r="O65" s="17"/>
      <c r="P65" s="112"/>
      <c r="Q65" s="115"/>
      <c r="R65" s="79">
        <f>O65</f>
        <v>0</v>
      </c>
      <c r="S65" s="112"/>
      <c r="T65" s="115"/>
    </row>
    <row r="66" spans="1:20" ht="3" customHeight="1" x14ac:dyDescent="0.3">
      <c r="A66" s="111"/>
      <c r="B66" s="112"/>
      <c r="F66" s="112"/>
      <c r="G66" s="112"/>
      <c r="H66" s="112"/>
      <c r="K66" s="112"/>
      <c r="L66" s="112"/>
      <c r="M66" s="112"/>
      <c r="N66" s="112"/>
      <c r="P66" s="112"/>
      <c r="Q66" s="115"/>
      <c r="R66" s="79">
        <f>O66</f>
        <v>0</v>
      </c>
      <c r="S66" s="112"/>
      <c r="T66" s="115"/>
    </row>
    <row r="67" spans="1:20" x14ac:dyDescent="0.3">
      <c r="A67" s="111"/>
      <c r="B67" s="112" t="s">
        <v>50</v>
      </c>
      <c r="C67" s="112" t="s">
        <v>99</v>
      </c>
      <c r="D67" s="112"/>
      <c r="E67" s="112"/>
      <c r="F67" s="112"/>
      <c r="G67" s="112"/>
      <c r="H67" s="112" t="s">
        <v>14</v>
      </c>
      <c r="J67" s="71" t="s">
        <v>2</v>
      </c>
      <c r="K67" s="112"/>
      <c r="L67" s="112"/>
      <c r="M67" s="112"/>
      <c r="N67" s="112"/>
      <c r="O67" s="17"/>
      <c r="P67" s="112"/>
      <c r="Q67" s="115"/>
      <c r="R67" s="79">
        <f>O67</f>
        <v>0</v>
      </c>
      <c r="S67" s="112"/>
      <c r="T67" s="115"/>
    </row>
    <row r="68" spans="1:20" ht="3" customHeight="1" x14ac:dyDescent="0.3">
      <c r="A68" s="111"/>
      <c r="B68" s="112"/>
      <c r="F68" s="112"/>
      <c r="G68" s="112"/>
      <c r="H68" s="112"/>
      <c r="K68" s="112"/>
      <c r="L68" s="112"/>
      <c r="M68" s="112"/>
      <c r="N68" s="112"/>
      <c r="P68" s="112"/>
      <c r="Q68" s="115"/>
      <c r="R68" s="60"/>
      <c r="S68" s="112"/>
      <c r="T68" s="115"/>
    </row>
    <row r="69" spans="1:20" x14ac:dyDescent="0.3">
      <c r="A69" s="111"/>
      <c r="B69" s="112" t="s">
        <v>64</v>
      </c>
      <c r="C69" s="112" t="s">
        <v>98</v>
      </c>
      <c r="D69" s="112"/>
      <c r="E69" s="112"/>
      <c r="F69" s="112"/>
      <c r="G69" s="112"/>
      <c r="H69" s="112" t="s">
        <v>14</v>
      </c>
      <c r="J69" s="71" t="s">
        <v>2</v>
      </c>
      <c r="K69" s="112"/>
      <c r="L69" s="112"/>
      <c r="M69" s="112"/>
      <c r="N69" s="112"/>
      <c r="O69" s="58">
        <f>SUM(O65:O67)</f>
        <v>0</v>
      </c>
      <c r="P69" s="112"/>
      <c r="Q69" s="115"/>
      <c r="R69" s="58">
        <f>SUM(R65:R67)</f>
        <v>0</v>
      </c>
      <c r="S69" s="112"/>
      <c r="T69" s="115"/>
    </row>
    <row r="70" spans="1:20" ht="3.6" customHeight="1" x14ac:dyDescent="0.3">
      <c r="A70" s="111"/>
      <c r="B70" s="112"/>
      <c r="C70" s="112"/>
      <c r="D70" s="112"/>
      <c r="E70" s="112"/>
      <c r="F70" s="112"/>
      <c r="G70" s="112"/>
      <c r="H70" s="112"/>
      <c r="I70" s="112"/>
      <c r="J70" s="112"/>
      <c r="K70" s="112"/>
      <c r="L70" s="112"/>
      <c r="M70" s="112"/>
      <c r="N70" s="112"/>
      <c r="O70" s="112"/>
      <c r="P70" s="112"/>
      <c r="Q70" s="115"/>
      <c r="R70" s="112"/>
      <c r="S70" s="112"/>
      <c r="T70" s="115"/>
    </row>
    <row r="71" spans="1:20" ht="3.6" customHeight="1" thickBot="1" x14ac:dyDescent="0.35">
      <c r="A71" s="26"/>
      <c r="B71" s="27"/>
      <c r="C71" s="27"/>
      <c r="D71" s="27"/>
      <c r="E71" s="27"/>
      <c r="F71" s="27"/>
      <c r="G71" s="27"/>
      <c r="H71" s="27"/>
      <c r="I71" s="27"/>
      <c r="J71" s="27"/>
      <c r="K71" s="27"/>
      <c r="L71" s="27"/>
      <c r="M71" s="27"/>
      <c r="N71" s="27"/>
      <c r="O71" s="27"/>
      <c r="P71" s="29"/>
      <c r="Q71" s="115"/>
      <c r="R71" s="27"/>
      <c r="S71" s="29"/>
      <c r="T71" s="115"/>
    </row>
    <row r="72" spans="1:20" ht="14.4" thickBot="1" x14ac:dyDescent="0.35">
      <c r="A72" s="111"/>
      <c r="B72" s="112" t="s">
        <v>25</v>
      </c>
      <c r="C72" s="112" t="s">
        <v>38</v>
      </c>
      <c r="D72" s="112"/>
      <c r="E72" s="112"/>
      <c r="F72" s="112"/>
      <c r="G72" s="112"/>
      <c r="H72" s="112" t="s">
        <v>14</v>
      </c>
      <c r="J72" s="71" t="s">
        <v>2</v>
      </c>
      <c r="O72" s="60">
        <f>O62+O69</f>
        <v>0</v>
      </c>
      <c r="P72" s="71"/>
      <c r="Q72" s="61"/>
      <c r="R72" s="87">
        <f>R62+R69</f>
        <v>0</v>
      </c>
      <c r="S72" s="62"/>
      <c r="T72" s="61"/>
    </row>
    <row r="73" spans="1:20" ht="4.95" customHeight="1" x14ac:dyDescent="0.3">
      <c r="A73" s="113"/>
      <c r="B73" s="114"/>
      <c r="C73" s="114"/>
      <c r="D73" s="114"/>
      <c r="E73" s="114"/>
      <c r="F73" s="114"/>
      <c r="G73" s="114"/>
      <c r="H73" s="114"/>
      <c r="I73" s="114"/>
      <c r="J73" s="114"/>
      <c r="K73" s="114"/>
      <c r="L73" s="114"/>
      <c r="M73" s="114"/>
      <c r="N73" s="114"/>
      <c r="O73" s="114"/>
      <c r="P73" s="114"/>
      <c r="Q73" s="117"/>
      <c r="R73" s="114"/>
      <c r="S73" s="114"/>
      <c r="T73" s="117"/>
    </row>
    <row r="74" spans="1:20" ht="4.95" customHeight="1" x14ac:dyDescent="0.3"/>
    <row r="75" spans="1:20" ht="4.95" customHeight="1" x14ac:dyDescent="0.3">
      <c r="A75" s="108"/>
      <c r="B75" s="109"/>
      <c r="C75" s="109"/>
      <c r="D75" s="109"/>
      <c r="E75" s="109"/>
      <c r="F75" s="109"/>
      <c r="G75" s="109"/>
      <c r="H75" s="109"/>
      <c r="I75" s="109"/>
      <c r="J75" s="109"/>
      <c r="K75" s="109"/>
      <c r="L75" s="109"/>
      <c r="M75" s="109"/>
      <c r="N75" s="109"/>
      <c r="O75" s="109"/>
      <c r="P75" s="109"/>
      <c r="Q75" s="119"/>
      <c r="R75" s="109"/>
      <c r="S75" s="109"/>
      <c r="T75" s="119"/>
    </row>
    <row r="76" spans="1:20" ht="30.6" customHeight="1" x14ac:dyDescent="0.3">
      <c r="A76" s="23"/>
      <c r="B76" s="86" t="s">
        <v>7</v>
      </c>
      <c r="C76" s="86" t="s">
        <v>28</v>
      </c>
      <c r="D76" s="86"/>
      <c r="E76" s="86"/>
      <c r="F76" s="86"/>
      <c r="G76" s="86"/>
      <c r="H76" s="86"/>
      <c r="I76" s="86"/>
      <c r="J76" s="86"/>
      <c r="K76" s="88" t="s">
        <v>147</v>
      </c>
      <c r="L76" s="86"/>
      <c r="M76" s="86"/>
      <c r="N76" s="86"/>
      <c r="O76" s="88" t="s">
        <v>148</v>
      </c>
      <c r="P76" s="38"/>
      <c r="Q76" s="115"/>
      <c r="R76" s="63" t="s">
        <v>0</v>
      </c>
      <c r="S76" s="38"/>
      <c r="T76" s="115"/>
    </row>
    <row r="77" spans="1:20" ht="3.6" customHeight="1" x14ac:dyDescent="0.3">
      <c r="A77" s="111"/>
      <c r="B77" s="112"/>
      <c r="C77" s="112"/>
      <c r="D77" s="112"/>
      <c r="E77" s="112"/>
      <c r="G77" s="112"/>
      <c r="M77" s="112"/>
      <c r="N77" s="112"/>
      <c r="P77" s="112"/>
      <c r="Q77" s="115"/>
      <c r="R77" s="64"/>
      <c r="S77" s="112"/>
      <c r="T77" s="115"/>
    </row>
    <row r="78" spans="1:20" x14ac:dyDescent="0.3">
      <c r="A78" s="111"/>
      <c r="B78" s="112" t="s">
        <v>9</v>
      </c>
      <c r="C78" s="107" t="s">
        <v>35</v>
      </c>
      <c r="G78" s="112"/>
      <c r="H78" s="112" t="s">
        <v>107</v>
      </c>
      <c r="K78" s="65">
        <v>2011</v>
      </c>
      <c r="L78" s="112"/>
      <c r="M78" s="112"/>
      <c r="N78" s="112"/>
      <c r="O78" s="5"/>
      <c r="P78" s="112"/>
      <c r="Q78" s="115"/>
      <c r="R78" s="58"/>
      <c r="S78" s="112"/>
      <c r="T78" s="115"/>
    </row>
    <row r="79" spans="1:20" ht="12.75" customHeight="1" x14ac:dyDescent="0.3">
      <c r="A79" s="111"/>
      <c r="B79" s="112"/>
      <c r="C79" s="112"/>
      <c r="D79" s="112"/>
      <c r="E79" s="112"/>
      <c r="G79" s="112"/>
      <c r="H79" s="112" t="s">
        <v>108</v>
      </c>
      <c r="K79" s="107">
        <v>97.2</v>
      </c>
      <c r="L79" s="112"/>
      <c r="M79" s="112"/>
      <c r="N79" s="112"/>
      <c r="O79" s="4"/>
      <c r="P79" s="112"/>
      <c r="Q79" s="115"/>
      <c r="R79" s="58"/>
      <c r="S79" s="112"/>
      <c r="T79" s="115"/>
    </row>
    <row r="80" spans="1:20" ht="2.4" customHeight="1" x14ac:dyDescent="0.3">
      <c r="A80" s="111"/>
      <c r="B80" s="86"/>
      <c r="C80" s="112"/>
      <c r="D80" s="112"/>
      <c r="E80" s="112"/>
      <c r="F80" s="112"/>
      <c r="G80" s="112"/>
      <c r="H80" s="112" t="s">
        <v>108</v>
      </c>
      <c r="K80" s="112"/>
      <c r="L80" s="112"/>
      <c r="M80" s="112"/>
      <c r="N80" s="112"/>
      <c r="O80" s="112"/>
      <c r="P80" s="112"/>
      <c r="Q80" s="115"/>
      <c r="R80" s="112"/>
      <c r="S80" s="112"/>
      <c r="T80" s="115"/>
    </row>
    <row r="81" spans="1:21" x14ac:dyDescent="0.3">
      <c r="A81" s="26"/>
      <c r="B81" s="112" t="s">
        <v>13</v>
      </c>
      <c r="C81" s="27" t="s">
        <v>149</v>
      </c>
      <c r="D81" s="27"/>
      <c r="E81" s="27"/>
      <c r="F81" s="27"/>
      <c r="G81" s="27"/>
      <c r="H81" s="27"/>
      <c r="I81" s="27"/>
      <c r="J81" s="27"/>
      <c r="K81" s="27"/>
      <c r="L81" s="27"/>
      <c r="M81" s="27"/>
      <c r="N81" s="27"/>
      <c r="O81" s="27"/>
      <c r="P81" s="29"/>
      <c r="Q81" s="115"/>
      <c r="R81" s="27"/>
      <c r="S81" s="29"/>
      <c r="T81" s="115"/>
    </row>
    <row r="82" spans="1:21" ht="15.75" customHeight="1" x14ac:dyDescent="0.3">
      <c r="A82" s="111"/>
      <c r="B82" s="112" t="s">
        <v>36</v>
      </c>
      <c r="C82" s="112" t="s">
        <v>127</v>
      </c>
      <c r="D82" s="112"/>
      <c r="E82" s="112"/>
      <c r="G82" s="112"/>
      <c r="J82" s="58"/>
      <c r="K82" s="58"/>
      <c r="L82" s="112"/>
      <c r="M82" s="112"/>
      <c r="N82" s="112"/>
      <c r="O82" s="17"/>
      <c r="P82" s="112"/>
      <c r="Q82" s="115"/>
      <c r="R82" s="60">
        <f>O82</f>
        <v>0</v>
      </c>
      <c r="S82" s="112"/>
      <c r="T82" s="115"/>
    </row>
    <row r="83" spans="1:21" ht="15.75" customHeight="1" x14ac:dyDescent="0.3">
      <c r="A83" s="111"/>
      <c r="B83" s="112" t="s">
        <v>43</v>
      </c>
      <c r="C83" s="112" t="s">
        <v>128</v>
      </c>
      <c r="D83" s="112"/>
      <c r="E83" s="112"/>
      <c r="G83" s="112"/>
      <c r="J83" s="58"/>
      <c r="K83" s="58">
        <v>750</v>
      </c>
      <c r="L83" s="112"/>
      <c r="M83" s="112"/>
      <c r="N83" s="112"/>
      <c r="O83" s="58">
        <f t="shared" ref="O83:O84" si="0">ROUNDUP(K83/$K$79*$O$79,-1)</f>
        <v>0</v>
      </c>
      <c r="P83" s="112"/>
      <c r="Q83" s="115"/>
      <c r="R83" s="60">
        <f>$O83*R$13</f>
        <v>0</v>
      </c>
      <c r="S83" s="112"/>
      <c r="T83" s="115"/>
    </row>
    <row r="84" spans="1:21" ht="15.75" customHeight="1" x14ac:dyDescent="0.3">
      <c r="A84" s="111"/>
      <c r="B84" s="112" t="s">
        <v>43</v>
      </c>
      <c r="C84" s="112" t="s">
        <v>129</v>
      </c>
      <c r="D84" s="112"/>
      <c r="E84" s="112"/>
      <c r="G84" s="112"/>
      <c r="J84" s="58"/>
      <c r="K84" s="58">
        <v>350</v>
      </c>
      <c r="L84" s="112"/>
      <c r="M84" s="112"/>
      <c r="N84" s="112"/>
      <c r="O84" s="58">
        <f t="shared" si="0"/>
        <v>0</v>
      </c>
      <c r="P84" s="112"/>
      <c r="Q84" s="115"/>
      <c r="R84" s="60">
        <f>$O84*R$13</f>
        <v>0</v>
      </c>
      <c r="S84" s="112"/>
      <c r="T84" s="115"/>
    </row>
    <row r="85" spans="1:21" ht="14.4" x14ac:dyDescent="0.3">
      <c r="A85" s="111"/>
      <c r="B85" s="112" t="s">
        <v>44</v>
      </c>
      <c r="C85" s="107" t="s">
        <v>47</v>
      </c>
      <c r="F85" s="180"/>
      <c r="G85" s="181"/>
      <c r="H85" s="181"/>
      <c r="I85" s="181"/>
      <c r="J85" s="181"/>
      <c r="K85" s="182"/>
      <c r="N85" s="112"/>
      <c r="O85" s="17"/>
      <c r="P85" s="112"/>
      <c r="Q85" s="115"/>
      <c r="R85" s="60">
        <f>O85</f>
        <v>0</v>
      </c>
      <c r="S85" s="112"/>
      <c r="T85" s="115"/>
    </row>
    <row r="86" spans="1:21" ht="3.6" customHeight="1" x14ac:dyDescent="0.3">
      <c r="A86" s="111"/>
      <c r="B86" s="112"/>
      <c r="F86" s="112"/>
      <c r="G86" s="112"/>
      <c r="I86" s="58"/>
      <c r="J86" s="58"/>
      <c r="K86" s="58"/>
      <c r="N86" s="112"/>
      <c r="P86" s="112"/>
      <c r="Q86" s="115"/>
      <c r="R86" s="112"/>
      <c r="S86" s="112"/>
      <c r="T86" s="115"/>
    </row>
    <row r="87" spans="1:21" x14ac:dyDescent="0.3">
      <c r="A87" s="111"/>
      <c r="B87" s="44" t="s">
        <v>114</v>
      </c>
      <c r="C87" s="112" t="s">
        <v>45</v>
      </c>
      <c r="D87" s="112"/>
      <c r="E87" s="112"/>
      <c r="F87" s="112"/>
      <c r="G87" s="112"/>
      <c r="I87" s="58"/>
      <c r="J87" s="58"/>
      <c r="K87" s="58"/>
      <c r="L87" s="112"/>
      <c r="M87" s="112"/>
      <c r="N87" s="112"/>
      <c r="O87" s="60">
        <f>SUM(R87:T87)</f>
        <v>0</v>
      </c>
      <c r="P87" s="112"/>
      <c r="Q87" s="115"/>
      <c r="R87" s="60">
        <f>SUM(R82:R86)</f>
        <v>0</v>
      </c>
      <c r="S87" s="112"/>
      <c r="T87" s="115"/>
      <c r="U87" s="128"/>
    </row>
    <row r="88" spans="1:21" ht="14.4" x14ac:dyDescent="0.3">
      <c r="A88" s="111"/>
      <c r="B88" s="112" t="s">
        <v>115</v>
      </c>
      <c r="C88" s="107" t="s">
        <v>52</v>
      </c>
      <c r="F88" s="180"/>
      <c r="G88" s="181"/>
      <c r="H88" s="181"/>
      <c r="I88" s="181"/>
      <c r="J88" s="181"/>
      <c r="K88" s="182"/>
      <c r="L88" s="112"/>
      <c r="M88" s="112"/>
      <c r="N88" s="112"/>
      <c r="O88" s="17"/>
      <c r="P88" s="112"/>
      <c r="Q88" s="115"/>
      <c r="R88" s="79">
        <f>O88</f>
        <v>0</v>
      </c>
      <c r="S88" s="112"/>
      <c r="T88" s="115"/>
    </row>
    <row r="89" spans="1:21" x14ac:dyDescent="0.3">
      <c r="A89" s="111"/>
      <c r="B89" s="44" t="s">
        <v>116</v>
      </c>
      <c r="C89" s="107" t="s">
        <v>53</v>
      </c>
      <c r="F89" s="112"/>
      <c r="G89" s="112"/>
      <c r="I89" s="58"/>
      <c r="J89" s="58"/>
      <c r="K89" s="58"/>
      <c r="L89" s="112"/>
      <c r="M89" s="112"/>
      <c r="N89" s="112"/>
      <c r="O89" s="60">
        <f>SUM(R89:T89)</f>
        <v>0</v>
      </c>
      <c r="P89" s="112"/>
      <c r="Q89" s="115"/>
      <c r="R89" s="60">
        <f>R87-R88</f>
        <v>0</v>
      </c>
      <c r="S89" s="112"/>
      <c r="T89" s="115"/>
      <c r="U89" s="128"/>
    </row>
    <row r="90" spans="1:21" ht="3.6" customHeight="1" x14ac:dyDescent="0.3">
      <c r="A90" s="111"/>
      <c r="B90" s="112"/>
      <c r="C90" s="112"/>
      <c r="D90" s="112"/>
      <c r="E90" s="112"/>
      <c r="F90" s="112"/>
      <c r="G90" s="112"/>
      <c r="H90" s="112"/>
      <c r="I90" s="71"/>
      <c r="J90" s="71"/>
      <c r="K90" s="86"/>
      <c r="L90" s="66"/>
      <c r="M90" s="86"/>
      <c r="N90" s="86"/>
      <c r="O90" s="67"/>
      <c r="P90" s="71"/>
      <c r="Q90" s="115"/>
      <c r="R90" s="58"/>
      <c r="S90" s="112"/>
      <c r="T90" s="115"/>
    </row>
    <row r="91" spans="1:21" ht="4.2" customHeight="1" x14ac:dyDescent="0.3">
      <c r="A91" s="26"/>
      <c r="B91" s="27"/>
      <c r="C91" s="27"/>
      <c r="D91" s="27"/>
      <c r="E91" s="27"/>
      <c r="F91" s="27"/>
      <c r="G91" s="27"/>
      <c r="H91" s="27"/>
      <c r="I91" s="27"/>
      <c r="J91" s="27"/>
      <c r="K91" s="27"/>
      <c r="L91" s="27"/>
      <c r="M91" s="27"/>
      <c r="N91" s="27"/>
      <c r="O91" s="27"/>
      <c r="P91" s="29"/>
      <c r="Q91" s="115"/>
      <c r="R91" s="27"/>
      <c r="S91" s="29"/>
      <c r="T91" s="115"/>
    </row>
    <row r="92" spans="1:21" ht="15" customHeight="1" x14ac:dyDescent="0.3">
      <c r="A92" s="111"/>
      <c r="B92" s="112" t="s">
        <v>29</v>
      </c>
      <c r="C92" s="112" t="s">
        <v>57</v>
      </c>
      <c r="D92" s="112"/>
      <c r="E92" s="112"/>
      <c r="F92" s="112"/>
      <c r="G92" s="112"/>
      <c r="H92" s="112"/>
      <c r="I92" s="112"/>
      <c r="J92" s="112"/>
      <c r="L92" s="71"/>
      <c r="M92" s="62"/>
      <c r="N92" s="62"/>
      <c r="P92" s="71"/>
      <c r="Q92" s="61"/>
      <c r="R92" s="107" t="s">
        <v>14</v>
      </c>
      <c r="S92" s="112"/>
      <c r="T92" s="115"/>
    </row>
    <row r="93" spans="1:21" x14ac:dyDescent="0.3">
      <c r="A93" s="111"/>
      <c r="B93" s="112" t="s">
        <v>30</v>
      </c>
      <c r="C93" s="112" t="s">
        <v>58</v>
      </c>
      <c r="D93" s="112"/>
      <c r="E93" s="112"/>
      <c r="F93" s="112"/>
      <c r="G93" s="112"/>
      <c r="H93" s="112" t="s">
        <v>14</v>
      </c>
      <c r="J93" s="71" t="s">
        <v>2</v>
      </c>
      <c r="L93" s="71"/>
      <c r="M93" s="62"/>
      <c r="N93" s="62"/>
      <c r="O93" s="3">
        <v>0.15</v>
      </c>
      <c r="P93" s="71"/>
      <c r="Q93" s="61"/>
      <c r="R93" s="58">
        <f>ROUND(R89*O93,0)</f>
        <v>0</v>
      </c>
      <c r="S93" s="62"/>
      <c r="T93" s="61"/>
    </row>
    <row r="94" spans="1:21" ht="14.4" thickBot="1" x14ac:dyDescent="0.35">
      <c r="A94" s="111"/>
      <c r="B94" s="112" t="s">
        <v>31</v>
      </c>
      <c r="C94" s="112" t="s">
        <v>59</v>
      </c>
      <c r="D94" s="112"/>
      <c r="E94" s="112"/>
      <c r="F94" s="112"/>
      <c r="G94" s="112"/>
      <c r="H94" s="112" t="s">
        <v>14</v>
      </c>
      <c r="J94" s="71" t="s">
        <v>2</v>
      </c>
      <c r="L94" s="71"/>
      <c r="M94" s="62"/>
      <c r="N94" s="62"/>
      <c r="O94" s="40">
        <v>0.125</v>
      </c>
      <c r="P94" s="71"/>
      <c r="Q94" s="61"/>
      <c r="R94" s="58">
        <f>ROUND(R88*O94,0)</f>
        <v>0</v>
      </c>
      <c r="S94" s="62"/>
      <c r="T94" s="61"/>
    </row>
    <row r="95" spans="1:21" ht="14.4" thickBot="1" x14ac:dyDescent="0.35">
      <c r="A95" s="111"/>
      <c r="B95" s="112" t="s">
        <v>54</v>
      </c>
      <c r="C95" s="112" t="s">
        <v>60</v>
      </c>
      <c r="D95" s="112"/>
      <c r="E95" s="112"/>
      <c r="F95" s="112"/>
      <c r="G95" s="112"/>
      <c r="H95" s="112" t="s">
        <v>14</v>
      </c>
      <c r="J95" s="71" t="s">
        <v>2</v>
      </c>
      <c r="L95" s="71"/>
      <c r="M95" s="62"/>
      <c r="N95" s="62"/>
      <c r="O95" s="62"/>
      <c r="P95" s="71"/>
      <c r="Q95" s="61"/>
      <c r="R95" s="87">
        <f>SUM(R93:R94)</f>
        <v>0</v>
      </c>
      <c r="S95" s="62"/>
      <c r="T95" s="61"/>
    </row>
    <row r="96" spans="1:21" ht="3" customHeight="1" x14ac:dyDescent="0.3">
      <c r="A96" s="113"/>
      <c r="B96" s="114"/>
      <c r="C96" s="114"/>
      <c r="D96" s="114"/>
      <c r="E96" s="114"/>
      <c r="F96" s="114"/>
      <c r="G96" s="114"/>
      <c r="H96" s="114"/>
      <c r="I96" s="114"/>
      <c r="J96" s="114"/>
      <c r="K96" s="114"/>
      <c r="L96" s="114"/>
      <c r="M96" s="114"/>
      <c r="N96" s="114"/>
      <c r="O96" s="114"/>
      <c r="P96" s="114"/>
      <c r="Q96" s="117"/>
      <c r="R96" s="114"/>
      <c r="S96" s="114"/>
      <c r="T96" s="117"/>
    </row>
    <row r="97" spans="1:20" ht="4.95" customHeight="1" x14ac:dyDescent="0.3">
      <c r="M97" s="112"/>
    </row>
    <row r="98" spans="1:20" ht="4.95" customHeight="1" x14ac:dyDescent="0.3">
      <c r="A98" s="108"/>
      <c r="B98" s="109"/>
      <c r="C98" s="109"/>
      <c r="D98" s="109"/>
      <c r="E98" s="109"/>
      <c r="F98" s="109"/>
      <c r="G98" s="109"/>
      <c r="H98" s="109"/>
      <c r="I98" s="109"/>
      <c r="J98" s="109"/>
      <c r="K98" s="109"/>
      <c r="L98" s="109"/>
      <c r="M98" s="109"/>
      <c r="N98" s="109"/>
      <c r="O98" s="109"/>
      <c r="P98" s="109"/>
      <c r="Q98" s="119"/>
      <c r="R98" s="109"/>
      <c r="S98" s="109"/>
      <c r="T98" s="119"/>
    </row>
    <row r="99" spans="1:20" x14ac:dyDescent="0.3">
      <c r="A99" s="23"/>
      <c r="B99" s="86" t="s">
        <v>10</v>
      </c>
      <c r="C99" s="86" t="s">
        <v>154</v>
      </c>
      <c r="D99" s="86"/>
      <c r="E99" s="86"/>
      <c r="F99" s="86"/>
      <c r="G99" s="86"/>
      <c r="H99" s="86"/>
      <c r="I99" s="86"/>
      <c r="J99" s="86"/>
      <c r="K99" s="86"/>
      <c r="L99" s="66"/>
      <c r="M99" s="86"/>
      <c r="N99" s="86"/>
      <c r="O99" s="67"/>
      <c r="P99" s="37"/>
      <c r="Q99" s="115"/>
      <c r="R99" s="107" t="s">
        <v>14</v>
      </c>
      <c r="S99" s="72"/>
      <c r="T99" s="115"/>
    </row>
    <row r="100" spans="1:20" ht="3" customHeight="1" x14ac:dyDescent="0.3">
      <c r="A100" s="111"/>
      <c r="B100" s="112"/>
      <c r="C100" s="112"/>
      <c r="D100" s="112"/>
      <c r="E100" s="112"/>
      <c r="F100" s="112"/>
      <c r="G100" s="112"/>
      <c r="H100" s="112"/>
      <c r="I100" s="112"/>
      <c r="J100" s="112"/>
      <c r="K100" s="112"/>
      <c r="L100" s="112"/>
      <c r="M100" s="112"/>
      <c r="N100" s="112"/>
      <c r="O100" s="112"/>
      <c r="P100" s="116"/>
      <c r="Q100" s="115"/>
      <c r="R100" s="112"/>
      <c r="S100" s="116"/>
      <c r="T100" s="115"/>
    </row>
    <row r="101" spans="1:20" x14ac:dyDescent="0.3">
      <c r="A101" s="111"/>
      <c r="B101" s="112" t="s">
        <v>37</v>
      </c>
      <c r="C101" s="112" t="s">
        <v>117</v>
      </c>
      <c r="D101" s="112"/>
      <c r="E101" s="112"/>
      <c r="F101" s="112"/>
      <c r="G101" s="112"/>
      <c r="H101" s="112"/>
      <c r="J101" s="112"/>
      <c r="K101" s="112"/>
      <c r="L101" s="71"/>
      <c r="M101" s="112"/>
      <c r="N101" s="112"/>
      <c r="O101" s="112"/>
      <c r="P101" s="71"/>
      <c r="Q101" s="115"/>
      <c r="R101" s="58">
        <f>R72+R95</f>
        <v>0</v>
      </c>
      <c r="S101" s="112"/>
      <c r="T101" s="115"/>
    </row>
    <row r="102" spans="1:20" ht="3" customHeight="1" x14ac:dyDescent="0.3">
      <c r="A102" s="111"/>
      <c r="B102" s="112"/>
      <c r="C102" s="112"/>
      <c r="D102" s="112"/>
      <c r="E102" s="112"/>
      <c r="F102" s="112"/>
      <c r="G102" s="112"/>
      <c r="H102" s="112"/>
      <c r="J102" s="112"/>
      <c r="K102" s="112"/>
      <c r="L102" s="71"/>
      <c r="M102" s="112"/>
      <c r="N102" s="112"/>
      <c r="O102" s="58"/>
      <c r="P102" s="71"/>
      <c r="Q102" s="115"/>
      <c r="R102" s="58"/>
      <c r="S102" s="112"/>
      <c r="T102" s="115"/>
    </row>
    <row r="103" spans="1:20" s="102" customFormat="1" x14ac:dyDescent="0.3">
      <c r="A103" s="103"/>
      <c r="B103" s="104" t="s">
        <v>39</v>
      </c>
      <c r="C103" s="104" t="s">
        <v>166</v>
      </c>
      <c r="D103" s="104"/>
      <c r="E103" s="104"/>
      <c r="F103" s="104"/>
      <c r="G103" s="104"/>
      <c r="H103" s="104"/>
      <c r="J103" s="104"/>
      <c r="L103" s="105"/>
      <c r="M103" s="104"/>
      <c r="N103" s="104"/>
      <c r="O103" s="112"/>
      <c r="P103" s="105"/>
      <c r="Q103" s="106"/>
      <c r="R103" s="58"/>
      <c r="S103" s="104"/>
      <c r="T103" s="106"/>
    </row>
    <row r="104" spans="1:20" ht="5.4" customHeight="1" x14ac:dyDescent="0.3">
      <c r="A104" s="113"/>
      <c r="B104" s="114"/>
      <c r="C104" s="114"/>
      <c r="D104" s="114"/>
      <c r="E104" s="114"/>
      <c r="F104" s="114"/>
      <c r="G104" s="114"/>
      <c r="H104" s="114"/>
      <c r="I104" s="114"/>
      <c r="J104" s="114"/>
      <c r="K104" s="114"/>
      <c r="L104" s="114"/>
      <c r="M104" s="114"/>
      <c r="N104" s="114"/>
      <c r="O104" s="114"/>
      <c r="P104" s="114"/>
      <c r="Q104" s="117"/>
      <c r="R104" s="114"/>
      <c r="S104" s="114"/>
      <c r="T104" s="117"/>
    </row>
    <row r="105" spans="1:20" ht="4.95" customHeight="1" x14ac:dyDescent="0.3">
      <c r="M105" s="112"/>
    </row>
    <row r="106" spans="1:20" ht="4.95" customHeight="1" x14ac:dyDescent="0.3">
      <c r="A106" s="108"/>
      <c r="B106" s="109"/>
      <c r="C106" s="109"/>
      <c r="D106" s="109"/>
      <c r="E106" s="109"/>
      <c r="F106" s="109"/>
      <c r="G106" s="109"/>
      <c r="H106" s="109"/>
      <c r="I106" s="109"/>
      <c r="J106" s="109"/>
      <c r="K106" s="109"/>
      <c r="L106" s="109"/>
      <c r="M106" s="109"/>
      <c r="N106" s="109"/>
      <c r="O106" s="109"/>
      <c r="P106" s="109"/>
      <c r="Q106" s="119"/>
      <c r="R106" s="109"/>
      <c r="S106" s="109"/>
      <c r="T106" s="119"/>
    </row>
    <row r="107" spans="1:20" s="97" customFormat="1" ht="30" customHeight="1" x14ac:dyDescent="0.3">
      <c r="A107" s="95"/>
      <c r="B107" s="96" t="s">
        <v>15</v>
      </c>
      <c r="C107" s="189" t="s">
        <v>130</v>
      </c>
      <c r="D107" s="190"/>
      <c r="E107" s="190"/>
      <c r="F107" s="187" t="str">
        <f>IF(O18&gt;0,"Bitte beachten Sie bei der Kalkulation der Nebenkosten die Abgrenzung der Nebenkosten für fremde Flächen !!!","")</f>
        <v/>
      </c>
      <c r="G107" s="187"/>
      <c r="H107" s="187"/>
      <c r="I107" s="187"/>
      <c r="J107" s="187"/>
      <c r="K107" s="187"/>
      <c r="L107" s="96"/>
      <c r="M107" s="96"/>
      <c r="N107" s="96"/>
      <c r="P107" s="96"/>
      <c r="Q107" s="98"/>
      <c r="R107" s="99" t="s">
        <v>14</v>
      </c>
      <c r="S107" s="96"/>
      <c r="T107" s="98"/>
    </row>
    <row r="108" spans="1:20" ht="4.2" customHeight="1" x14ac:dyDescent="0.3">
      <c r="A108" s="111"/>
      <c r="B108" s="112"/>
      <c r="C108" s="112"/>
      <c r="D108" s="112"/>
      <c r="E108" s="112"/>
      <c r="F108" s="112"/>
      <c r="G108" s="112"/>
      <c r="H108" s="112"/>
      <c r="I108" s="112"/>
      <c r="J108" s="112"/>
      <c r="K108" s="112"/>
      <c r="L108" s="112"/>
      <c r="M108" s="112"/>
      <c r="N108" s="112"/>
      <c r="O108" s="71"/>
      <c r="P108" s="116"/>
      <c r="Q108" s="115"/>
      <c r="R108" s="27"/>
      <c r="S108" s="29"/>
      <c r="T108" s="115"/>
    </row>
    <row r="109" spans="1:20" x14ac:dyDescent="0.3">
      <c r="A109" s="111"/>
      <c r="B109" s="112" t="s">
        <v>40</v>
      </c>
      <c r="C109" s="112" t="s">
        <v>131</v>
      </c>
      <c r="D109" s="112"/>
      <c r="E109" s="112"/>
      <c r="F109" s="135"/>
      <c r="G109" s="80"/>
      <c r="H109" s="135"/>
      <c r="I109" s="81"/>
      <c r="J109" s="80"/>
      <c r="K109" s="82"/>
      <c r="L109" s="83"/>
      <c r="M109" s="80"/>
      <c r="N109" s="80"/>
      <c r="O109" s="17"/>
      <c r="P109" s="112"/>
      <c r="Q109" s="115"/>
      <c r="R109" s="136">
        <f>O109</f>
        <v>0</v>
      </c>
      <c r="S109" s="112"/>
      <c r="T109" s="115"/>
    </row>
    <row r="110" spans="1:20" ht="3.6" customHeight="1" x14ac:dyDescent="0.3">
      <c r="A110" s="111"/>
      <c r="B110" s="112"/>
      <c r="F110" s="80"/>
      <c r="G110" s="80"/>
      <c r="H110" s="80"/>
      <c r="I110" s="84"/>
      <c r="J110" s="80"/>
      <c r="K110" s="80"/>
      <c r="L110" s="80"/>
      <c r="M110" s="80"/>
      <c r="N110" s="80"/>
      <c r="O110" s="83"/>
      <c r="P110" s="112"/>
      <c r="Q110" s="115"/>
      <c r="R110" s="112"/>
      <c r="S110" s="112"/>
      <c r="T110" s="115"/>
    </row>
    <row r="111" spans="1:20" x14ac:dyDescent="0.3">
      <c r="A111" s="111"/>
      <c r="B111" s="112" t="s">
        <v>41</v>
      </c>
      <c r="C111" s="107" t="s">
        <v>133</v>
      </c>
      <c r="F111" s="80"/>
      <c r="G111" s="80"/>
      <c r="H111" s="80"/>
      <c r="I111" s="84"/>
      <c r="J111" s="80"/>
      <c r="K111" s="80"/>
      <c r="L111" s="80"/>
      <c r="M111" s="80"/>
      <c r="N111" s="80"/>
      <c r="O111" s="83"/>
      <c r="P111" s="112"/>
      <c r="Q111" s="115"/>
      <c r="R111" s="112"/>
      <c r="S111" s="112"/>
      <c r="T111" s="115"/>
    </row>
    <row r="112" spans="1:20" ht="3.6" customHeight="1" x14ac:dyDescent="0.3">
      <c r="A112" s="111"/>
      <c r="B112" s="112"/>
      <c r="F112" s="80"/>
      <c r="G112" s="80"/>
      <c r="H112" s="80"/>
      <c r="I112" s="84"/>
      <c r="J112" s="80"/>
      <c r="K112" s="80"/>
      <c r="L112" s="80"/>
      <c r="M112" s="80"/>
      <c r="N112" s="80"/>
      <c r="O112" s="83"/>
      <c r="P112" s="112"/>
      <c r="Q112" s="115"/>
      <c r="R112" s="112"/>
      <c r="S112" s="112"/>
      <c r="T112" s="115"/>
    </row>
    <row r="113" spans="1:21" x14ac:dyDescent="0.3">
      <c r="A113" s="111"/>
      <c r="B113" s="112" t="s">
        <v>134</v>
      </c>
      <c r="C113" s="112" t="s">
        <v>32</v>
      </c>
      <c r="D113" s="112"/>
      <c r="E113" s="112"/>
      <c r="F113" s="135"/>
      <c r="G113" s="80"/>
      <c r="H113" s="135"/>
      <c r="I113" s="81"/>
      <c r="J113" s="80"/>
      <c r="K113" s="82"/>
      <c r="L113" s="83"/>
      <c r="M113" s="80"/>
      <c r="N113" s="80"/>
      <c r="O113" s="17"/>
      <c r="P113" s="112"/>
      <c r="Q113" s="115"/>
      <c r="R113" s="136">
        <f>O113</f>
        <v>0</v>
      </c>
      <c r="S113" s="112"/>
      <c r="T113" s="115"/>
    </row>
    <row r="114" spans="1:21" ht="3.6" customHeight="1" x14ac:dyDescent="0.3">
      <c r="A114" s="111"/>
      <c r="B114" s="112"/>
      <c r="F114" s="80"/>
      <c r="G114" s="80"/>
      <c r="H114" s="80"/>
      <c r="I114" s="84"/>
      <c r="J114" s="80"/>
      <c r="K114" s="80"/>
      <c r="L114" s="80"/>
      <c r="M114" s="80"/>
      <c r="N114" s="80"/>
      <c r="O114" s="112"/>
      <c r="P114" s="112"/>
      <c r="Q114" s="115"/>
      <c r="R114" s="80"/>
      <c r="S114" s="112"/>
      <c r="T114" s="115"/>
    </row>
    <row r="115" spans="1:21" x14ac:dyDescent="0.3">
      <c r="A115" s="111"/>
      <c r="B115" s="112" t="s">
        <v>150</v>
      </c>
      <c r="C115" s="112" t="s">
        <v>33</v>
      </c>
      <c r="D115" s="112"/>
      <c r="E115" s="112"/>
      <c r="F115" s="135"/>
      <c r="G115" s="80"/>
      <c r="H115" s="135"/>
      <c r="I115" s="81"/>
      <c r="J115" s="80"/>
      <c r="K115" s="82"/>
      <c r="L115" s="83"/>
      <c r="M115" s="80"/>
      <c r="N115" s="80"/>
      <c r="O115" s="17"/>
      <c r="P115" s="112"/>
      <c r="Q115" s="115"/>
      <c r="R115" s="136">
        <f>O115</f>
        <v>0</v>
      </c>
      <c r="S115" s="112"/>
      <c r="T115" s="115"/>
    </row>
    <row r="116" spans="1:21" ht="3.6" customHeight="1" x14ac:dyDescent="0.3">
      <c r="A116" s="111"/>
      <c r="B116" s="112"/>
      <c r="F116" s="80"/>
      <c r="G116" s="80"/>
      <c r="H116" s="80"/>
      <c r="I116" s="84"/>
      <c r="J116" s="80"/>
      <c r="K116" s="80"/>
      <c r="L116" s="80"/>
      <c r="M116" s="80"/>
      <c r="N116" s="80"/>
      <c r="O116" s="112"/>
      <c r="P116" s="112"/>
      <c r="Q116" s="115"/>
      <c r="R116" s="80"/>
      <c r="S116" s="112"/>
      <c r="T116" s="115"/>
    </row>
    <row r="117" spans="1:21" x14ac:dyDescent="0.3">
      <c r="A117" s="111"/>
      <c r="B117" s="112" t="s">
        <v>135</v>
      </c>
      <c r="C117" s="112" t="s">
        <v>61</v>
      </c>
      <c r="D117" s="112"/>
      <c r="E117" s="112"/>
      <c r="F117" s="135"/>
      <c r="G117" s="80"/>
      <c r="H117" s="135"/>
      <c r="I117" s="81"/>
      <c r="J117" s="80"/>
      <c r="K117" s="82"/>
      <c r="L117" s="83"/>
      <c r="M117" s="80"/>
      <c r="N117" s="80"/>
      <c r="O117" s="17"/>
      <c r="P117" s="112"/>
      <c r="Q117" s="115"/>
      <c r="R117" s="136">
        <f>O117</f>
        <v>0</v>
      </c>
      <c r="S117" s="112"/>
      <c r="T117" s="115"/>
    </row>
    <row r="118" spans="1:21" ht="3.6" customHeight="1" x14ac:dyDescent="0.3">
      <c r="A118" s="111"/>
      <c r="B118" s="112"/>
      <c r="F118" s="80"/>
      <c r="G118" s="80"/>
      <c r="H118" s="80"/>
      <c r="I118" s="84"/>
      <c r="J118" s="80"/>
      <c r="K118" s="80"/>
      <c r="L118" s="80"/>
      <c r="M118" s="80"/>
      <c r="N118" s="80"/>
      <c r="O118" s="112"/>
      <c r="P118" s="112"/>
      <c r="Q118" s="115"/>
      <c r="R118" s="80"/>
      <c r="S118" s="112"/>
      <c r="T118" s="115"/>
    </row>
    <row r="119" spans="1:21" x14ac:dyDescent="0.3">
      <c r="A119" s="111"/>
      <c r="B119" s="112" t="s">
        <v>136</v>
      </c>
      <c r="C119" s="112" t="s">
        <v>48</v>
      </c>
      <c r="D119" s="112"/>
      <c r="E119" s="112"/>
      <c r="F119" s="135"/>
      <c r="G119" s="83"/>
      <c r="H119" s="135"/>
      <c r="I119" s="81"/>
      <c r="J119" s="80"/>
      <c r="K119" s="82"/>
      <c r="L119" s="83"/>
      <c r="M119" s="80"/>
      <c r="N119" s="80"/>
      <c r="O119" s="17"/>
      <c r="P119" s="112"/>
      <c r="Q119" s="115"/>
      <c r="R119" s="136">
        <f>O119</f>
        <v>0</v>
      </c>
      <c r="S119" s="112"/>
      <c r="T119" s="115"/>
    </row>
    <row r="120" spans="1:21" ht="3.6" customHeight="1" x14ac:dyDescent="0.3">
      <c r="A120" s="111"/>
      <c r="B120" s="112"/>
      <c r="F120" s="80"/>
      <c r="G120" s="80"/>
      <c r="H120" s="80"/>
      <c r="I120" s="84"/>
      <c r="J120" s="80"/>
      <c r="K120" s="80"/>
      <c r="L120" s="80"/>
      <c r="M120" s="80"/>
      <c r="N120" s="80"/>
      <c r="O120" s="112"/>
      <c r="P120" s="112"/>
      <c r="Q120" s="115"/>
      <c r="R120" s="80"/>
      <c r="S120" s="112"/>
      <c r="T120" s="115"/>
    </row>
    <row r="121" spans="1:21" x14ac:dyDescent="0.3">
      <c r="A121" s="111"/>
      <c r="B121" s="112" t="s">
        <v>137</v>
      </c>
      <c r="C121" s="112" t="s">
        <v>42</v>
      </c>
      <c r="D121" s="112"/>
      <c r="E121" s="112"/>
      <c r="F121" s="135"/>
      <c r="G121" s="80"/>
      <c r="H121" s="135"/>
      <c r="I121" s="81"/>
      <c r="J121" s="80"/>
      <c r="K121" s="82"/>
      <c r="L121" s="83"/>
      <c r="M121" s="80"/>
      <c r="N121" s="80"/>
      <c r="O121" s="17"/>
      <c r="P121" s="112"/>
      <c r="Q121" s="115"/>
      <c r="R121" s="136">
        <f>O121</f>
        <v>0</v>
      </c>
      <c r="S121" s="112"/>
      <c r="T121" s="115"/>
      <c r="U121" s="128"/>
    </row>
    <row r="122" spans="1:21" ht="3.6" customHeight="1" x14ac:dyDescent="0.3">
      <c r="A122" s="111"/>
      <c r="B122" s="112"/>
      <c r="F122" s="85"/>
      <c r="G122" s="80"/>
      <c r="H122" s="80"/>
      <c r="I122" s="84"/>
      <c r="J122" s="84"/>
      <c r="K122" s="84"/>
      <c r="L122" s="80"/>
      <c r="M122" s="80"/>
      <c r="N122" s="80"/>
      <c r="O122" s="112"/>
      <c r="P122" s="112"/>
      <c r="Q122" s="115"/>
      <c r="R122" s="80"/>
      <c r="S122" s="112"/>
      <c r="T122" s="115"/>
    </row>
    <row r="123" spans="1:21" x14ac:dyDescent="0.3">
      <c r="A123" s="111"/>
      <c r="B123" s="112" t="s">
        <v>138</v>
      </c>
      <c r="C123" s="112" t="s">
        <v>34</v>
      </c>
      <c r="D123" s="112"/>
      <c r="E123" s="112"/>
      <c r="F123" s="135"/>
      <c r="G123" s="80"/>
      <c r="H123" s="135"/>
      <c r="I123" s="137"/>
      <c r="J123" s="80"/>
      <c r="K123" s="82"/>
      <c r="L123" s="83"/>
      <c r="M123" s="80"/>
      <c r="N123" s="80"/>
      <c r="O123" s="17"/>
      <c r="P123" s="112"/>
      <c r="Q123" s="115"/>
      <c r="R123" s="136">
        <f>O123</f>
        <v>0</v>
      </c>
      <c r="S123" s="112"/>
      <c r="T123" s="115"/>
    </row>
    <row r="124" spans="1:21" ht="3.6" customHeight="1" x14ac:dyDescent="0.3">
      <c r="A124" s="111"/>
      <c r="B124" s="112"/>
      <c r="C124" s="112"/>
      <c r="D124" s="112"/>
      <c r="E124" s="112"/>
      <c r="F124" s="112"/>
      <c r="G124" s="112"/>
      <c r="H124" s="112"/>
      <c r="I124" s="112"/>
      <c r="J124" s="112"/>
      <c r="K124" s="112"/>
      <c r="L124" s="112"/>
      <c r="M124" s="112"/>
      <c r="N124" s="112"/>
      <c r="O124" s="112"/>
      <c r="P124" s="112"/>
      <c r="Q124" s="115"/>
      <c r="R124" s="58"/>
      <c r="S124" s="112"/>
      <c r="T124" s="115"/>
    </row>
    <row r="125" spans="1:21" ht="14.4" x14ac:dyDescent="0.3">
      <c r="A125" s="111"/>
      <c r="B125" s="112"/>
      <c r="C125" s="194"/>
      <c r="D125" s="195"/>
      <c r="E125" s="195"/>
      <c r="F125" s="195"/>
      <c r="G125" s="195"/>
      <c r="H125" s="195"/>
      <c r="I125" s="195"/>
      <c r="J125" s="195"/>
      <c r="K125" s="196"/>
      <c r="L125" s="71"/>
      <c r="M125" s="112"/>
      <c r="N125" s="112"/>
      <c r="O125" s="112"/>
      <c r="P125" s="112"/>
      <c r="Q125" s="115"/>
      <c r="R125" s="58"/>
      <c r="S125" s="112"/>
      <c r="T125" s="115"/>
    </row>
    <row r="126" spans="1:21" ht="3.6" customHeight="1" thickBot="1" x14ac:dyDescent="0.35">
      <c r="A126" s="111"/>
      <c r="B126" s="112"/>
      <c r="C126" s="112"/>
      <c r="D126" s="112"/>
      <c r="E126" s="112"/>
      <c r="F126" s="112"/>
      <c r="G126" s="112"/>
      <c r="H126" s="112"/>
      <c r="I126" s="112"/>
      <c r="J126" s="112"/>
      <c r="K126" s="112"/>
      <c r="L126" s="71"/>
      <c r="M126" s="112"/>
      <c r="N126" s="112"/>
      <c r="O126" s="112"/>
      <c r="P126" s="112"/>
      <c r="Q126" s="115"/>
      <c r="R126" s="58"/>
      <c r="S126" s="112"/>
      <c r="T126" s="115"/>
    </row>
    <row r="127" spans="1:21" ht="14.4" thickBot="1" x14ac:dyDescent="0.35">
      <c r="A127" s="111"/>
      <c r="B127" s="112" t="s">
        <v>151</v>
      </c>
      <c r="C127" s="112" t="s">
        <v>153</v>
      </c>
      <c r="D127" s="112"/>
      <c r="E127" s="112"/>
      <c r="F127" s="112"/>
      <c r="G127" s="112"/>
      <c r="H127" s="112"/>
      <c r="I127" s="112"/>
      <c r="J127" s="112"/>
      <c r="K127" s="112"/>
      <c r="L127" s="71"/>
      <c r="M127" s="112"/>
      <c r="N127" s="112"/>
      <c r="O127" s="58"/>
      <c r="P127" s="112"/>
      <c r="Q127" s="115"/>
      <c r="R127" s="87">
        <f>SUM(R109:R126)</f>
        <v>0</v>
      </c>
      <c r="S127" s="112"/>
      <c r="T127" s="115"/>
    </row>
    <row r="128" spans="1:21" ht="3.6" customHeight="1" x14ac:dyDescent="0.3">
      <c r="A128" s="111"/>
      <c r="B128" s="112"/>
      <c r="C128" s="112"/>
      <c r="D128" s="112"/>
      <c r="E128" s="112"/>
      <c r="F128" s="112"/>
      <c r="G128" s="112"/>
      <c r="H128" s="112"/>
      <c r="I128" s="112"/>
      <c r="J128" s="112"/>
      <c r="K128" s="112"/>
      <c r="L128" s="71"/>
      <c r="M128" s="112"/>
      <c r="N128" s="112"/>
      <c r="O128" s="58"/>
      <c r="P128" s="112"/>
      <c r="Q128" s="115"/>
      <c r="R128" s="58"/>
      <c r="S128" s="112"/>
      <c r="T128" s="115"/>
    </row>
    <row r="129" spans="1:20" ht="3" customHeight="1" x14ac:dyDescent="0.3">
      <c r="A129" s="113"/>
      <c r="B129" s="114"/>
      <c r="C129" s="114"/>
      <c r="D129" s="114"/>
      <c r="E129" s="114"/>
      <c r="F129" s="114"/>
      <c r="G129" s="114"/>
      <c r="H129" s="114"/>
      <c r="I129" s="114"/>
      <c r="J129" s="114"/>
      <c r="K129" s="114"/>
      <c r="L129" s="114"/>
      <c r="M129" s="114"/>
      <c r="N129" s="114"/>
      <c r="O129" s="114"/>
      <c r="P129" s="114"/>
      <c r="Q129" s="117"/>
      <c r="R129" s="114"/>
      <c r="S129" s="114"/>
      <c r="T129" s="117"/>
    </row>
    <row r="130" spans="1:20" ht="4.95" customHeight="1" x14ac:dyDescent="0.3">
      <c r="M130" s="112"/>
    </row>
    <row r="131" spans="1:20" ht="4.95" customHeight="1" x14ac:dyDescent="0.3">
      <c r="A131" s="108"/>
      <c r="B131" s="109"/>
      <c r="C131" s="109"/>
      <c r="D131" s="109"/>
      <c r="E131" s="109"/>
      <c r="F131" s="109"/>
      <c r="G131" s="109"/>
      <c r="H131" s="109"/>
      <c r="I131" s="109"/>
      <c r="J131" s="109"/>
      <c r="K131" s="109"/>
      <c r="L131" s="109"/>
      <c r="M131" s="109"/>
      <c r="N131" s="109"/>
      <c r="O131" s="109"/>
      <c r="P131" s="109"/>
      <c r="Q131" s="119"/>
      <c r="R131" s="109"/>
      <c r="S131" s="109"/>
      <c r="T131" s="119"/>
    </row>
    <row r="132" spans="1:20" x14ac:dyDescent="0.3">
      <c r="A132" s="89"/>
      <c r="B132" s="90" t="s">
        <v>152</v>
      </c>
      <c r="C132" s="109" t="s">
        <v>158</v>
      </c>
      <c r="D132" s="90"/>
      <c r="E132" s="90"/>
      <c r="F132" s="90"/>
      <c r="G132" s="90"/>
      <c r="H132" s="90"/>
      <c r="I132" s="90"/>
      <c r="J132" s="90"/>
      <c r="K132" s="90"/>
      <c r="L132" s="91"/>
      <c r="M132" s="90"/>
      <c r="N132" s="90"/>
      <c r="O132" s="92"/>
      <c r="P132" s="93"/>
      <c r="Q132" s="109"/>
      <c r="R132" s="108" t="s">
        <v>14</v>
      </c>
      <c r="S132" s="124"/>
      <c r="T132" s="110"/>
    </row>
    <row r="133" spans="1:20" x14ac:dyDescent="0.3">
      <c r="A133" s="111"/>
      <c r="B133" s="112" t="s">
        <v>155</v>
      </c>
      <c r="C133" s="112" t="s">
        <v>164</v>
      </c>
      <c r="D133" s="112"/>
      <c r="E133" s="112"/>
      <c r="F133" s="112"/>
      <c r="G133" s="112"/>
      <c r="H133" s="112"/>
      <c r="I133" s="112"/>
      <c r="J133" s="112"/>
      <c r="K133" s="112"/>
      <c r="L133" s="112"/>
      <c r="M133" s="112"/>
      <c r="N133" s="112"/>
      <c r="O133" s="112"/>
      <c r="P133" s="116"/>
      <c r="Q133" s="112"/>
      <c r="R133" s="121">
        <f>R101</f>
        <v>0</v>
      </c>
      <c r="S133" s="115"/>
      <c r="T133" s="116"/>
    </row>
    <row r="134" spans="1:20" x14ac:dyDescent="0.3">
      <c r="A134" s="111"/>
      <c r="B134" s="112" t="s">
        <v>156</v>
      </c>
      <c r="C134" s="112" t="s">
        <v>159</v>
      </c>
      <c r="D134" s="112"/>
      <c r="E134" s="112"/>
      <c r="F134" s="112"/>
      <c r="G134" s="112"/>
      <c r="H134" s="112"/>
      <c r="I134" s="112"/>
      <c r="J134" s="112"/>
      <c r="K134" s="112"/>
      <c r="L134" s="112"/>
      <c r="M134" s="112"/>
      <c r="N134" s="112"/>
      <c r="O134" s="112"/>
      <c r="P134" s="116"/>
      <c r="Q134" s="112"/>
      <c r="R134" s="121">
        <f>R127-R109</f>
        <v>0</v>
      </c>
      <c r="S134" s="115"/>
      <c r="T134" s="116"/>
    </row>
    <row r="135" spans="1:20" ht="14.4" thickBot="1" x14ac:dyDescent="0.35">
      <c r="A135" s="111"/>
      <c r="B135" s="112" t="s">
        <v>161</v>
      </c>
      <c r="C135" s="112" t="s">
        <v>160</v>
      </c>
      <c r="D135" s="112"/>
      <c r="E135" s="112"/>
      <c r="F135" s="112"/>
      <c r="G135" s="112"/>
      <c r="H135" s="112"/>
      <c r="I135" s="112"/>
      <c r="J135" s="112"/>
      <c r="K135" s="112"/>
      <c r="L135" s="112"/>
      <c r="M135" s="112"/>
      <c r="N135" s="112"/>
      <c r="O135" s="112"/>
      <c r="P135" s="116"/>
      <c r="Q135" s="112"/>
      <c r="R135" s="121">
        <f>R109</f>
        <v>0</v>
      </c>
      <c r="S135" s="115"/>
      <c r="T135" s="116"/>
    </row>
    <row r="136" spans="1:20" ht="14.4" thickBot="1" x14ac:dyDescent="0.35">
      <c r="A136" s="111"/>
      <c r="B136" s="112" t="s">
        <v>162</v>
      </c>
      <c r="C136" s="112" t="s">
        <v>167</v>
      </c>
      <c r="D136" s="112"/>
      <c r="E136" s="112"/>
      <c r="F136" s="112"/>
      <c r="G136" s="112"/>
      <c r="H136" s="112"/>
      <c r="I136" s="112"/>
      <c r="J136" s="112"/>
      <c r="K136" s="112"/>
      <c r="L136" s="112"/>
      <c r="M136" s="112"/>
      <c r="N136" s="112"/>
      <c r="O136" s="112"/>
      <c r="P136" s="116"/>
      <c r="Q136" s="112"/>
      <c r="R136" s="122">
        <f>SUM(R133:R135)</f>
        <v>0</v>
      </c>
      <c r="S136" s="115"/>
      <c r="T136" s="116"/>
    </row>
    <row r="137" spans="1:20" ht="5.25" customHeight="1" thickBot="1" x14ac:dyDescent="0.35">
      <c r="A137" s="111"/>
      <c r="B137" s="112"/>
      <c r="C137" s="112"/>
      <c r="D137" s="112"/>
      <c r="E137" s="112"/>
      <c r="F137" s="112"/>
      <c r="G137" s="112"/>
      <c r="H137" s="112"/>
      <c r="I137" s="112"/>
      <c r="J137" s="112"/>
      <c r="K137" s="112"/>
      <c r="L137" s="112"/>
      <c r="M137" s="112"/>
      <c r="N137" s="112"/>
      <c r="O137" s="112"/>
      <c r="P137" s="116"/>
      <c r="Q137" s="112"/>
      <c r="R137" s="121"/>
      <c r="S137" s="115"/>
      <c r="T137" s="116"/>
    </row>
    <row r="138" spans="1:20" x14ac:dyDescent="0.3">
      <c r="A138" s="113"/>
      <c r="B138" s="114" t="s">
        <v>163</v>
      </c>
      <c r="C138" s="114" t="s">
        <v>157</v>
      </c>
      <c r="D138" s="114"/>
      <c r="E138" s="114"/>
      <c r="F138" s="114"/>
      <c r="G138" s="114"/>
      <c r="H138" s="114"/>
      <c r="I138" s="114"/>
      <c r="J138" s="114"/>
      <c r="K138" s="114"/>
      <c r="L138" s="94"/>
      <c r="M138" s="114"/>
      <c r="N138" s="114"/>
      <c r="O138" s="114"/>
      <c r="P138" s="120"/>
      <c r="Q138" s="114"/>
      <c r="R138" s="123">
        <f>R13*365</f>
        <v>0</v>
      </c>
      <c r="S138" s="117"/>
      <c r="T138" s="118"/>
    </row>
    <row r="139" spans="1:20" ht="5.4" customHeight="1" x14ac:dyDescent="0.3">
      <c r="A139" s="113"/>
      <c r="B139" s="114"/>
      <c r="C139" s="114"/>
      <c r="D139" s="114"/>
      <c r="E139" s="114"/>
      <c r="F139" s="114"/>
      <c r="G139" s="114"/>
      <c r="H139" s="114"/>
      <c r="I139" s="114"/>
      <c r="J139" s="114"/>
      <c r="K139" s="114"/>
      <c r="L139" s="114"/>
      <c r="M139" s="114"/>
      <c r="N139" s="114"/>
      <c r="O139" s="114"/>
      <c r="P139" s="114"/>
      <c r="Q139" s="117"/>
      <c r="R139" s="114"/>
      <c r="S139" s="117"/>
      <c r="T139" s="118"/>
    </row>
    <row r="140" spans="1:20" s="100" customFormat="1" ht="22.5" customHeight="1" x14ac:dyDescent="0.3">
      <c r="A140" s="188" t="s">
        <v>139</v>
      </c>
      <c r="B140" s="188"/>
      <c r="C140" s="188"/>
      <c r="D140" s="188"/>
      <c r="E140" s="188"/>
      <c r="F140" s="188"/>
      <c r="G140" s="188"/>
      <c r="H140" s="188"/>
      <c r="I140" s="188"/>
      <c r="J140" s="188"/>
      <c r="K140" s="188"/>
      <c r="L140" s="188"/>
      <c r="M140" s="188"/>
      <c r="N140" s="188"/>
      <c r="O140" s="188"/>
      <c r="P140" s="188"/>
      <c r="Q140" s="188"/>
      <c r="R140" s="188"/>
      <c r="S140" s="188"/>
      <c r="T140" s="188"/>
    </row>
    <row r="141" spans="1:20" s="100" customFormat="1" ht="9" customHeight="1" x14ac:dyDescent="0.3"/>
    <row r="142" spans="1:20" s="100" customFormat="1" ht="14.4" x14ac:dyDescent="0.3">
      <c r="A142" s="101" t="s">
        <v>101</v>
      </c>
      <c r="B142" s="101"/>
      <c r="C142" s="101"/>
      <c r="D142" s="101"/>
    </row>
    <row r="143" spans="1:20" s="100" customFormat="1" ht="14.4" x14ac:dyDescent="0.3">
      <c r="A143" s="101" t="s">
        <v>84</v>
      </c>
      <c r="H143" s="101" t="s">
        <v>86</v>
      </c>
    </row>
    <row r="144" spans="1:20" s="100" customFormat="1" ht="14.4" x14ac:dyDescent="0.3"/>
    <row r="145" spans="1:20" s="18" customFormat="1" ht="63.6" customHeight="1" x14ac:dyDescent="0.3">
      <c r="A145" s="191"/>
      <c r="B145" s="192"/>
      <c r="C145" s="192"/>
      <c r="D145" s="192"/>
      <c r="H145" s="193"/>
      <c r="I145" s="192"/>
      <c r="J145" s="192"/>
      <c r="K145" s="192"/>
    </row>
    <row r="147" spans="1:20" s="100" customFormat="1" ht="14.4" x14ac:dyDescent="0.3">
      <c r="A147" s="101" t="s">
        <v>102</v>
      </c>
      <c r="B147" s="101"/>
      <c r="C147" s="101"/>
      <c r="D147" s="101"/>
    </row>
    <row r="148" spans="1:20" s="100" customFormat="1" ht="14.4" x14ac:dyDescent="0.3">
      <c r="A148" s="101" t="s">
        <v>84</v>
      </c>
      <c r="H148" s="101"/>
    </row>
    <row r="149" spans="1:20" s="100" customFormat="1" ht="14.4" x14ac:dyDescent="0.3"/>
    <row r="150" spans="1:20" s="18" customFormat="1" ht="63.6" customHeight="1" x14ac:dyDescent="0.3">
      <c r="A150" s="191"/>
      <c r="B150" s="192"/>
      <c r="C150" s="192"/>
      <c r="D150" s="192"/>
      <c r="H150" s="193"/>
      <c r="I150" s="192"/>
      <c r="J150" s="192"/>
      <c r="K150" s="192"/>
    </row>
    <row r="151" spans="1:20" s="100" customFormat="1" ht="14.4" x14ac:dyDescent="0.3"/>
    <row r="152" spans="1:20" ht="30.6" customHeight="1" x14ac:dyDescent="0.3">
      <c r="B152" s="59" t="s">
        <v>26</v>
      </c>
      <c r="C152" s="183" t="s">
        <v>90</v>
      </c>
      <c r="D152" s="184"/>
      <c r="E152" s="184"/>
      <c r="F152" s="184"/>
      <c r="G152" s="184"/>
      <c r="H152" s="184"/>
      <c r="I152" s="184"/>
      <c r="J152" s="184"/>
      <c r="K152" s="184"/>
      <c r="L152" s="184"/>
      <c r="M152" s="184"/>
      <c r="N152" s="184"/>
      <c r="O152" s="184"/>
      <c r="P152" s="184"/>
      <c r="Q152" s="184"/>
      <c r="R152" s="184"/>
      <c r="S152" s="184"/>
      <c r="T152" s="184"/>
    </row>
    <row r="153" spans="1:20" ht="110.4" customHeight="1" x14ac:dyDescent="0.3">
      <c r="B153" s="59" t="s">
        <v>27</v>
      </c>
      <c r="C153" s="183" t="s">
        <v>93</v>
      </c>
      <c r="D153" s="184"/>
      <c r="E153" s="184"/>
      <c r="F153" s="184"/>
      <c r="G153" s="184"/>
      <c r="H153" s="184"/>
      <c r="I153" s="184"/>
      <c r="J153" s="184"/>
      <c r="K153" s="184"/>
      <c r="L153" s="184"/>
      <c r="M153" s="184"/>
      <c r="N153" s="184"/>
      <c r="O153" s="184"/>
      <c r="P153" s="184"/>
      <c r="Q153" s="184"/>
      <c r="R153" s="184"/>
      <c r="S153" s="184"/>
      <c r="T153" s="184"/>
    </row>
    <row r="154" spans="1:20" ht="28.2" customHeight="1" x14ac:dyDescent="0.3">
      <c r="B154" s="59" t="s">
        <v>89</v>
      </c>
      <c r="C154" s="183" t="s">
        <v>91</v>
      </c>
      <c r="D154" s="184"/>
      <c r="E154" s="184"/>
      <c r="F154" s="184"/>
      <c r="G154" s="184"/>
      <c r="H154" s="184"/>
      <c r="I154" s="184"/>
      <c r="J154" s="184"/>
      <c r="K154" s="184"/>
      <c r="L154" s="184"/>
      <c r="M154" s="184"/>
      <c r="N154" s="184"/>
      <c r="O154" s="184"/>
      <c r="P154" s="184"/>
      <c r="Q154" s="184"/>
      <c r="R154" s="184"/>
      <c r="S154" s="184"/>
      <c r="T154" s="184"/>
    </row>
  </sheetData>
  <sheetProtection password="DC2F" sheet="1" objects="1" scenarios="1"/>
  <mergeCells count="35">
    <mergeCell ref="C25:F25"/>
    <mergeCell ref="J23:N23"/>
    <mergeCell ref="C18:K18"/>
    <mergeCell ref="A1:O1"/>
    <mergeCell ref="C21:F21"/>
    <mergeCell ref="B4:C5"/>
    <mergeCell ref="B8:C9"/>
    <mergeCell ref="D4:E4"/>
    <mergeCell ref="D5:E5"/>
    <mergeCell ref="D8:E8"/>
    <mergeCell ref="D9:E9"/>
    <mergeCell ref="F5:T5"/>
    <mergeCell ref="I8:T8"/>
    <mergeCell ref="F9:T9"/>
    <mergeCell ref="C153:T153"/>
    <mergeCell ref="C154:T154"/>
    <mergeCell ref="A140:T140"/>
    <mergeCell ref="F52:K52"/>
    <mergeCell ref="C107:E107"/>
    <mergeCell ref="A145:D145"/>
    <mergeCell ref="H145:K145"/>
    <mergeCell ref="H150:K150"/>
    <mergeCell ref="A150:D150"/>
    <mergeCell ref="F85:K85"/>
    <mergeCell ref="F88:K88"/>
    <mergeCell ref="C125:K125"/>
    <mergeCell ref="F40:K40"/>
    <mergeCell ref="C152:T152"/>
    <mergeCell ref="C38:G38"/>
    <mergeCell ref="F50:K50"/>
    <mergeCell ref="F42:K42"/>
    <mergeCell ref="C58:F59"/>
    <mergeCell ref="C45:K46"/>
    <mergeCell ref="F107:K107"/>
    <mergeCell ref="L46:N46"/>
  </mergeCells>
  <printOptions horizontalCentered="1"/>
  <pageMargins left="0.39370078740157483" right="0.31496062992125984" top="0.55118110236220474" bottom="0.39370078740157483" header="0.31496062992125984" footer="0.31496062992125984"/>
  <pageSetup paperSize="9" scale="63" orientation="landscape" r:id="rId1"/>
  <headerFooter>
    <oddHeader>&amp;L&amp;"-,Fett"&amp;16&amp;UAnlage 5 kurz gesonderte Flächen&amp;C&amp;F&amp;RStand: 07.03.2023</oddHeader>
    <oddFooter>&amp;CSeite &amp;P von &amp;N Seiten</oddFooter>
  </headerFooter>
  <rowBreaks count="2" manualBreakCount="2">
    <brk id="73" max="16383" man="1"/>
    <brk id="13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Stammdaten</vt:lpstr>
      <vt:lpstr>Berechnung gesonderte Flächen</vt:lpstr>
      <vt:lpstr>Stammdaten!Druckbereich</vt:lpstr>
      <vt:lpstr>'Berechnung gesonderte Flächen'!Drucktitel</vt:lpstr>
    </vt:vector>
  </TitlesOfParts>
  <Company>LWV-Hessen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Pflug, Thorsten</dc:creator>
  <cp:lastModifiedBy>Bardeleben, Maria</cp:lastModifiedBy>
  <cp:lastPrinted>2023-03-07T16:37:25Z</cp:lastPrinted>
  <dcterms:created xsi:type="dcterms:W3CDTF">2019-02-28T13:12:50Z</dcterms:created>
  <dcterms:modified xsi:type="dcterms:W3CDTF">2024-02-21T11:00:42Z</dcterms:modified>
</cp:coreProperties>
</file>